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5" windowWidth="27960" windowHeight="12270"/>
  </bookViews>
  <sheets>
    <sheet name="הצעת מחיר" sheetId="1" r:id="rId1"/>
  </sheets>
  <externalReferences>
    <externalReference r:id="rId2"/>
  </externalReferences>
  <definedNames>
    <definedName name="_xlnm._FilterDatabase" localSheetId="0" hidden="1">'הצעת מחיר'!$C$14:$R$501</definedName>
    <definedName name="_xlnm.Print_Area" localSheetId="0">'הצעת מחיר'!$F$1:$R$527</definedName>
  </definedNames>
  <calcPr calcId="145621"/>
</workbook>
</file>

<file path=xl/calcChain.xml><?xml version="1.0" encoding="utf-8"?>
<calcChain xmlns="http://schemas.openxmlformats.org/spreadsheetml/2006/main">
  <c r="R71" i="1" l="1"/>
  <c r="R72" i="1"/>
  <c r="R73" i="1"/>
  <c r="R74" i="1"/>
  <c r="R75" i="1"/>
  <c r="R76" i="1"/>
  <c r="R77" i="1"/>
  <c r="O499" i="1" l="1"/>
  <c r="R499" i="1" s="1"/>
  <c r="O498" i="1"/>
  <c r="R498" i="1" s="1"/>
  <c r="O497" i="1"/>
  <c r="R497" i="1" s="1"/>
  <c r="O496" i="1"/>
  <c r="R496" i="1" s="1"/>
  <c r="O495" i="1"/>
  <c r="R495" i="1" s="1"/>
  <c r="O494" i="1"/>
  <c r="R494" i="1" s="1"/>
  <c r="O493" i="1"/>
  <c r="R493" i="1" s="1"/>
  <c r="O492" i="1"/>
  <c r="R492" i="1" s="1"/>
  <c r="R491" i="1"/>
  <c r="O491" i="1"/>
  <c r="O490" i="1"/>
  <c r="R490" i="1" s="1"/>
  <c r="M489" i="1"/>
  <c r="O489" i="1" s="1"/>
  <c r="R489" i="1" s="1"/>
  <c r="O488" i="1"/>
  <c r="R488" i="1" s="1"/>
  <c r="M487" i="1"/>
  <c r="O487" i="1" s="1"/>
  <c r="R487" i="1" s="1"/>
  <c r="M486" i="1"/>
  <c r="O486" i="1" s="1"/>
  <c r="R486" i="1" s="1"/>
  <c r="M485" i="1"/>
  <c r="O485" i="1" s="1"/>
  <c r="R485" i="1" s="1"/>
  <c r="M484" i="1"/>
  <c r="O484" i="1" s="1"/>
  <c r="R484" i="1" s="1"/>
  <c r="M483" i="1"/>
  <c r="O483" i="1" s="1"/>
  <c r="R483" i="1" s="1"/>
  <c r="M482" i="1"/>
  <c r="O482" i="1" s="1"/>
  <c r="R482" i="1" s="1"/>
  <c r="M481" i="1"/>
  <c r="O481" i="1" s="1"/>
  <c r="R481" i="1" s="1"/>
  <c r="M480" i="1"/>
  <c r="O480" i="1" s="1"/>
  <c r="R480" i="1" s="1"/>
  <c r="M479" i="1"/>
  <c r="O479" i="1" s="1"/>
  <c r="R479" i="1" s="1"/>
  <c r="O478" i="1"/>
  <c r="R478" i="1" s="1"/>
  <c r="M477" i="1"/>
  <c r="O477" i="1" s="1"/>
  <c r="R477" i="1" s="1"/>
  <c r="O476" i="1"/>
  <c r="R476" i="1" s="1"/>
  <c r="M476" i="1"/>
  <c r="M475" i="1"/>
  <c r="O475" i="1" s="1"/>
  <c r="R475" i="1" s="1"/>
  <c r="O474" i="1"/>
  <c r="R474" i="1" s="1"/>
  <c r="M473" i="1"/>
  <c r="O473" i="1" s="1"/>
  <c r="R473" i="1" s="1"/>
  <c r="M472" i="1"/>
  <c r="O472" i="1" s="1"/>
  <c r="R472" i="1" s="1"/>
  <c r="O471" i="1"/>
  <c r="R471" i="1" s="1"/>
  <c r="O470" i="1"/>
  <c r="R470" i="1" s="1"/>
  <c r="O469" i="1"/>
  <c r="R469" i="1" s="1"/>
  <c r="O468" i="1"/>
  <c r="R468" i="1" s="1"/>
  <c r="O467" i="1"/>
  <c r="R467" i="1" s="1"/>
  <c r="O466" i="1"/>
  <c r="R466" i="1" s="1"/>
  <c r="O465" i="1"/>
  <c r="R465" i="1" s="1"/>
  <c r="O464" i="1"/>
  <c r="R464" i="1" s="1"/>
  <c r="O463" i="1"/>
  <c r="R463" i="1" s="1"/>
  <c r="O462" i="1"/>
  <c r="R462" i="1" s="1"/>
  <c r="O461" i="1"/>
  <c r="R461" i="1" s="1"/>
  <c r="O460" i="1"/>
  <c r="R460" i="1" s="1"/>
  <c r="O459" i="1"/>
  <c r="R459" i="1" s="1"/>
  <c r="O458" i="1"/>
  <c r="R458" i="1" s="1"/>
  <c r="O457" i="1"/>
  <c r="R457" i="1" s="1"/>
  <c r="O456" i="1"/>
  <c r="R456" i="1" s="1"/>
  <c r="M455" i="1"/>
  <c r="O455" i="1" s="1"/>
  <c r="R455" i="1" s="1"/>
  <c r="M454" i="1"/>
  <c r="O454" i="1" s="1"/>
  <c r="R454" i="1" s="1"/>
  <c r="O453" i="1"/>
  <c r="R453" i="1" s="1"/>
  <c r="M453" i="1"/>
  <c r="O452" i="1"/>
  <c r="R452" i="1" s="1"/>
  <c r="R451" i="1"/>
  <c r="O451" i="1"/>
  <c r="M450" i="1"/>
  <c r="O450" i="1" s="1"/>
  <c r="R450" i="1" s="1"/>
  <c r="M449" i="1"/>
  <c r="O449" i="1" s="1"/>
  <c r="R449" i="1" s="1"/>
  <c r="M448" i="1"/>
  <c r="O448" i="1" s="1"/>
  <c r="R448" i="1" s="1"/>
  <c r="O447" i="1"/>
  <c r="R447" i="1" s="1"/>
  <c r="M446" i="1"/>
  <c r="O446" i="1" s="1"/>
  <c r="R446" i="1" s="1"/>
  <c r="O445" i="1"/>
  <c r="R445" i="1" s="1"/>
  <c r="O444" i="1"/>
  <c r="R444" i="1" s="1"/>
  <c r="O443" i="1"/>
  <c r="R443" i="1" s="1"/>
  <c r="O442" i="1"/>
  <c r="R442" i="1" s="1"/>
  <c r="O441" i="1"/>
  <c r="R441" i="1" s="1"/>
  <c r="O440" i="1"/>
  <c r="R440" i="1" s="1"/>
  <c r="O439" i="1"/>
  <c r="R439" i="1" s="1"/>
  <c r="O438" i="1"/>
  <c r="R438" i="1" s="1"/>
  <c r="O437" i="1"/>
  <c r="R437" i="1" s="1"/>
  <c r="O436" i="1"/>
  <c r="R436" i="1" s="1"/>
  <c r="O435" i="1"/>
  <c r="R435" i="1" s="1"/>
  <c r="O434" i="1"/>
  <c r="R434" i="1" s="1"/>
  <c r="O433" i="1"/>
  <c r="R433" i="1" s="1"/>
  <c r="O432" i="1"/>
  <c r="R432" i="1" s="1"/>
  <c r="O431" i="1"/>
  <c r="R431" i="1" s="1"/>
  <c r="O430" i="1"/>
  <c r="R430" i="1" s="1"/>
  <c r="M429" i="1"/>
  <c r="O429" i="1" s="1"/>
  <c r="R429" i="1" s="1"/>
  <c r="M428" i="1"/>
  <c r="O428" i="1" s="1"/>
  <c r="R428" i="1" s="1"/>
  <c r="M427" i="1"/>
  <c r="O427" i="1" s="1"/>
  <c r="R427" i="1" s="1"/>
  <c r="M426" i="1"/>
  <c r="O426" i="1" s="1"/>
  <c r="R426" i="1" s="1"/>
  <c r="M425" i="1"/>
  <c r="O425" i="1" s="1"/>
  <c r="R425" i="1" s="1"/>
  <c r="O424" i="1"/>
  <c r="R424" i="1" s="1"/>
  <c r="M424" i="1"/>
  <c r="M423" i="1"/>
  <c r="O423" i="1" s="1"/>
  <c r="R423" i="1" s="1"/>
  <c r="M422" i="1"/>
  <c r="O422" i="1" s="1"/>
  <c r="R422" i="1" s="1"/>
  <c r="M421" i="1"/>
  <c r="O421" i="1" s="1"/>
  <c r="R421" i="1" s="1"/>
  <c r="M420" i="1"/>
  <c r="O420" i="1" s="1"/>
  <c r="R420" i="1" s="1"/>
  <c r="M419" i="1"/>
  <c r="O419" i="1" s="1"/>
  <c r="R419" i="1" s="1"/>
  <c r="M418" i="1"/>
  <c r="O418" i="1" s="1"/>
  <c r="R418" i="1" s="1"/>
  <c r="M417" i="1"/>
  <c r="O417" i="1" s="1"/>
  <c r="R417" i="1" s="1"/>
  <c r="M416" i="1"/>
  <c r="O416" i="1" s="1"/>
  <c r="R416" i="1" s="1"/>
  <c r="M415" i="1"/>
  <c r="O415" i="1" s="1"/>
  <c r="R415" i="1" s="1"/>
  <c r="M414" i="1"/>
  <c r="O414" i="1" s="1"/>
  <c r="R414" i="1" s="1"/>
  <c r="M413" i="1"/>
  <c r="O413" i="1" s="1"/>
  <c r="R413" i="1" s="1"/>
  <c r="M412" i="1"/>
  <c r="O412" i="1" s="1"/>
  <c r="R412" i="1" s="1"/>
  <c r="O411" i="1"/>
  <c r="R411" i="1" s="1"/>
  <c r="M410" i="1"/>
  <c r="O410" i="1" s="1"/>
  <c r="R410" i="1" s="1"/>
  <c r="M409" i="1"/>
  <c r="O409" i="1" s="1"/>
  <c r="R409" i="1" s="1"/>
  <c r="M408" i="1"/>
  <c r="O408" i="1" s="1"/>
  <c r="R408" i="1" s="1"/>
  <c r="M407" i="1"/>
  <c r="O407" i="1" s="1"/>
  <c r="R407" i="1" s="1"/>
  <c r="R406" i="1"/>
  <c r="O406" i="1"/>
  <c r="M405" i="1"/>
  <c r="O405" i="1" s="1"/>
  <c r="R405" i="1" s="1"/>
  <c r="M404" i="1"/>
  <c r="O404" i="1" s="1"/>
  <c r="R404" i="1" s="1"/>
  <c r="M403" i="1"/>
  <c r="O403" i="1" s="1"/>
  <c r="R403" i="1" s="1"/>
  <c r="M402" i="1"/>
  <c r="O402" i="1" s="1"/>
  <c r="R402" i="1" s="1"/>
  <c r="O401" i="1"/>
  <c r="R401" i="1" s="1"/>
  <c r="O400" i="1"/>
  <c r="R400" i="1" s="1"/>
  <c r="O399" i="1"/>
  <c r="R399" i="1" s="1"/>
  <c r="O398" i="1"/>
  <c r="R398" i="1" s="1"/>
  <c r="O397" i="1"/>
  <c r="R397" i="1" s="1"/>
  <c r="O396" i="1"/>
  <c r="R396" i="1" s="1"/>
  <c r="O395" i="1"/>
  <c r="R395" i="1" s="1"/>
  <c r="O394" i="1"/>
  <c r="R394" i="1" s="1"/>
  <c r="O393" i="1"/>
  <c r="R393" i="1" s="1"/>
  <c r="O392" i="1"/>
  <c r="R392" i="1" s="1"/>
  <c r="O391" i="1"/>
  <c r="R391" i="1" s="1"/>
  <c r="M390" i="1"/>
  <c r="O390" i="1" s="1"/>
  <c r="R390" i="1" s="1"/>
  <c r="M389" i="1"/>
  <c r="O389" i="1" s="1"/>
  <c r="R389" i="1" s="1"/>
  <c r="M388" i="1"/>
  <c r="O388" i="1" s="1"/>
  <c r="R388" i="1" s="1"/>
  <c r="M387" i="1"/>
  <c r="O387" i="1" s="1"/>
  <c r="R387" i="1" s="1"/>
  <c r="M386" i="1"/>
  <c r="O386" i="1" s="1"/>
  <c r="R386" i="1" s="1"/>
  <c r="M385" i="1"/>
  <c r="O385" i="1" s="1"/>
  <c r="R385" i="1" s="1"/>
  <c r="M384" i="1"/>
  <c r="O384" i="1" s="1"/>
  <c r="R384" i="1" s="1"/>
  <c r="M383" i="1"/>
  <c r="O383" i="1" s="1"/>
  <c r="R383" i="1" s="1"/>
  <c r="M382" i="1"/>
  <c r="O382" i="1" s="1"/>
  <c r="R382" i="1" s="1"/>
  <c r="M381" i="1"/>
  <c r="O381" i="1" s="1"/>
  <c r="R381" i="1" s="1"/>
  <c r="M380" i="1"/>
  <c r="O380" i="1" s="1"/>
  <c r="R380" i="1" s="1"/>
  <c r="M379" i="1"/>
  <c r="O379" i="1" s="1"/>
  <c r="R379" i="1" s="1"/>
  <c r="M378" i="1"/>
  <c r="O378" i="1" s="1"/>
  <c r="R378" i="1" s="1"/>
  <c r="M377" i="1"/>
  <c r="O377" i="1" s="1"/>
  <c r="R377" i="1" s="1"/>
  <c r="M376" i="1"/>
  <c r="O376" i="1" s="1"/>
  <c r="R376" i="1" s="1"/>
  <c r="M375" i="1"/>
  <c r="O375" i="1" s="1"/>
  <c r="R375" i="1" s="1"/>
  <c r="M374" i="1"/>
  <c r="O374" i="1" s="1"/>
  <c r="R374" i="1" s="1"/>
  <c r="O373" i="1"/>
  <c r="R373" i="1" s="1"/>
  <c r="M372" i="1"/>
  <c r="O372" i="1" s="1"/>
  <c r="R372" i="1" s="1"/>
  <c r="M371" i="1"/>
  <c r="O371" i="1" s="1"/>
  <c r="R371" i="1" s="1"/>
  <c r="M370" i="1"/>
  <c r="O370" i="1" s="1"/>
  <c r="R370" i="1" s="1"/>
  <c r="M369" i="1"/>
  <c r="O369" i="1" s="1"/>
  <c r="R369" i="1" s="1"/>
  <c r="M368" i="1"/>
  <c r="O368" i="1" s="1"/>
  <c r="R368" i="1" s="1"/>
  <c r="M367" i="1"/>
  <c r="O367" i="1" s="1"/>
  <c r="R367" i="1" s="1"/>
  <c r="M366" i="1"/>
  <c r="O366" i="1" s="1"/>
  <c r="R366" i="1" s="1"/>
  <c r="M365" i="1"/>
  <c r="O365" i="1" s="1"/>
  <c r="R365" i="1" s="1"/>
  <c r="M364" i="1"/>
  <c r="O364" i="1" s="1"/>
  <c r="R364" i="1" s="1"/>
  <c r="M363" i="1"/>
  <c r="O363" i="1" s="1"/>
  <c r="R363" i="1" s="1"/>
  <c r="M362" i="1"/>
  <c r="O362" i="1" s="1"/>
  <c r="R362" i="1" s="1"/>
  <c r="M361" i="1"/>
  <c r="O361" i="1" s="1"/>
  <c r="R361" i="1" s="1"/>
  <c r="M360" i="1"/>
  <c r="O360" i="1" s="1"/>
  <c r="R360" i="1" s="1"/>
  <c r="M359" i="1"/>
  <c r="O359" i="1" s="1"/>
  <c r="R359" i="1" s="1"/>
  <c r="M358" i="1"/>
  <c r="O358" i="1" s="1"/>
  <c r="R358" i="1" s="1"/>
  <c r="M357" i="1"/>
  <c r="O357" i="1" s="1"/>
  <c r="R357" i="1" s="1"/>
  <c r="M356" i="1"/>
  <c r="O356" i="1" s="1"/>
  <c r="R356" i="1" s="1"/>
  <c r="M355" i="1"/>
  <c r="O355" i="1" s="1"/>
  <c r="R355" i="1" s="1"/>
  <c r="M354" i="1"/>
  <c r="O354" i="1" s="1"/>
  <c r="R354" i="1" s="1"/>
  <c r="M353" i="1"/>
  <c r="O353" i="1" s="1"/>
  <c r="R353" i="1" s="1"/>
  <c r="O352" i="1"/>
  <c r="R352" i="1" s="1"/>
  <c r="M352" i="1"/>
  <c r="M351" i="1"/>
  <c r="O351" i="1" s="1"/>
  <c r="R351" i="1" s="1"/>
  <c r="M350" i="1"/>
  <c r="O350" i="1" s="1"/>
  <c r="R350" i="1" s="1"/>
  <c r="M349" i="1"/>
  <c r="O349" i="1" s="1"/>
  <c r="R349" i="1" s="1"/>
  <c r="M348" i="1"/>
  <c r="O348" i="1" s="1"/>
  <c r="R348" i="1" s="1"/>
  <c r="M347" i="1"/>
  <c r="O347" i="1" s="1"/>
  <c r="R347" i="1" s="1"/>
  <c r="M346" i="1"/>
  <c r="O346" i="1" s="1"/>
  <c r="R346" i="1" s="1"/>
  <c r="M345" i="1"/>
  <c r="O345" i="1" s="1"/>
  <c r="R345" i="1" s="1"/>
  <c r="M344" i="1"/>
  <c r="O344" i="1" s="1"/>
  <c r="R344" i="1" s="1"/>
  <c r="O343" i="1"/>
  <c r="R343" i="1" s="1"/>
  <c r="M342" i="1"/>
  <c r="O342" i="1" s="1"/>
  <c r="R342" i="1" s="1"/>
  <c r="O341" i="1"/>
  <c r="R341" i="1" s="1"/>
  <c r="O340" i="1"/>
  <c r="R340" i="1" s="1"/>
  <c r="M339" i="1"/>
  <c r="O339" i="1" s="1"/>
  <c r="R339" i="1" s="1"/>
  <c r="M338" i="1"/>
  <c r="O338" i="1" s="1"/>
  <c r="R338" i="1" s="1"/>
  <c r="M337" i="1"/>
  <c r="O337" i="1" s="1"/>
  <c r="R337" i="1" s="1"/>
  <c r="M336" i="1"/>
  <c r="O336" i="1" s="1"/>
  <c r="R336" i="1" s="1"/>
  <c r="O335" i="1"/>
  <c r="R335" i="1" s="1"/>
  <c r="O334" i="1"/>
  <c r="R334" i="1" s="1"/>
  <c r="M333" i="1"/>
  <c r="O333" i="1" s="1"/>
  <c r="R333" i="1" s="1"/>
  <c r="M332" i="1"/>
  <c r="O332" i="1" s="1"/>
  <c r="R332" i="1" s="1"/>
  <c r="O331" i="1"/>
  <c r="R331" i="1" s="1"/>
  <c r="M330" i="1"/>
  <c r="O330" i="1" s="1"/>
  <c r="R330" i="1" s="1"/>
  <c r="M329" i="1"/>
  <c r="O329" i="1" s="1"/>
  <c r="R329" i="1" s="1"/>
  <c r="M328" i="1"/>
  <c r="O328" i="1" s="1"/>
  <c r="R328" i="1" s="1"/>
  <c r="Q327" i="1"/>
  <c r="M327" i="1"/>
  <c r="O327" i="1" s="1"/>
  <c r="R327" i="1" s="1"/>
  <c r="R326" i="1"/>
  <c r="O326" i="1"/>
  <c r="O325" i="1"/>
  <c r="R325" i="1" s="1"/>
  <c r="O324" i="1"/>
  <c r="R324" i="1" s="1"/>
  <c r="M323" i="1"/>
  <c r="O323" i="1" s="1"/>
  <c r="R323" i="1" s="1"/>
  <c r="M322" i="1"/>
  <c r="O322" i="1" s="1"/>
  <c r="R322" i="1" s="1"/>
  <c r="M321" i="1"/>
  <c r="O321" i="1" s="1"/>
  <c r="R321" i="1" s="1"/>
  <c r="M320" i="1"/>
  <c r="O320" i="1" s="1"/>
  <c r="R320" i="1" s="1"/>
  <c r="M319" i="1"/>
  <c r="O319" i="1" s="1"/>
  <c r="R319" i="1" s="1"/>
  <c r="M318" i="1"/>
  <c r="O318" i="1" s="1"/>
  <c r="R318" i="1" s="1"/>
  <c r="M317" i="1"/>
  <c r="O317" i="1" s="1"/>
  <c r="R317" i="1" s="1"/>
  <c r="M316" i="1"/>
  <c r="O316" i="1" s="1"/>
  <c r="R316" i="1" s="1"/>
  <c r="M315" i="1"/>
  <c r="O315" i="1" s="1"/>
  <c r="R315" i="1" s="1"/>
  <c r="O314" i="1"/>
  <c r="R314" i="1" s="1"/>
  <c r="O313" i="1"/>
  <c r="R313" i="1" s="1"/>
  <c r="O312" i="1"/>
  <c r="R312" i="1" s="1"/>
  <c r="O311" i="1"/>
  <c r="R311" i="1" s="1"/>
  <c r="O310" i="1"/>
  <c r="R310" i="1" s="1"/>
  <c r="O309" i="1"/>
  <c r="R309" i="1" s="1"/>
  <c r="M308" i="1"/>
  <c r="O308" i="1" s="1"/>
  <c r="R308" i="1" s="1"/>
  <c r="R307" i="1"/>
  <c r="M307" i="1"/>
  <c r="O307" i="1" s="1"/>
  <c r="O306" i="1"/>
  <c r="R306" i="1" s="1"/>
  <c r="O305" i="1"/>
  <c r="R305" i="1" s="1"/>
  <c r="M304" i="1"/>
  <c r="O304" i="1" s="1"/>
  <c r="R304" i="1" s="1"/>
  <c r="M303" i="1"/>
  <c r="O303" i="1" s="1"/>
  <c r="R303" i="1" s="1"/>
  <c r="M302" i="1"/>
  <c r="O302" i="1" s="1"/>
  <c r="R302" i="1" s="1"/>
  <c r="M301" i="1"/>
  <c r="O301" i="1" s="1"/>
  <c r="R301" i="1" s="1"/>
  <c r="M300" i="1"/>
  <c r="O300" i="1" s="1"/>
  <c r="R300" i="1" s="1"/>
  <c r="M299" i="1"/>
  <c r="O299" i="1" s="1"/>
  <c r="R299" i="1" s="1"/>
  <c r="M298" i="1"/>
  <c r="O298" i="1" s="1"/>
  <c r="R298" i="1" s="1"/>
  <c r="M297" i="1"/>
  <c r="O297" i="1" s="1"/>
  <c r="R297" i="1" s="1"/>
  <c r="M296" i="1"/>
  <c r="O296" i="1" s="1"/>
  <c r="R296" i="1" s="1"/>
  <c r="M295" i="1"/>
  <c r="O295" i="1" s="1"/>
  <c r="R295" i="1" s="1"/>
  <c r="M294" i="1"/>
  <c r="O294" i="1" s="1"/>
  <c r="R294" i="1" s="1"/>
  <c r="M293" i="1"/>
  <c r="O293" i="1" s="1"/>
  <c r="R293" i="1" s="1"/>
  <c r="M292" i="1"/>
  <c r="O292" i="1" s="1"/>
  <c r="R292" i="1" s="1"/>
  <c r="O291" i="1"/>
  <c r="R291" i="1" s="1"/>
  <c r="M290" i="1"/>
  <c r="O290" i="1" s="1"/>
  <c r="R290" i="1" s="1"/>
  <c r="M289" i="1"/>
  <c r="O289" i="1" s="1"/>
  <c r="R289" i="1" s="1"/>
  <c r="M288" i="1"/>
  <c r="O288" i="1" s="1"/>
  <c r="R288" i="1" s="1"/>
  <c r="M287" i="1"/>
  <c r="O287" i="1" s="1"/>
  <c r="R287" i="1" s="1"/>
  <c r="O286" i="1"/>
  <c r="R286" i="1" s="1"/>
  <c r="M285" i="1"/>
  <c r="O285" i="1" s="1"/>
  <c r="R285" i="1" s="1"/>
  <c r="M284" i="1"/>
  <c r="O284" i="1" s="1"/>
  <c r="R284" i="1" s="1"/>
  <c r="M283" i="1"/>
  <c r="O283" i="1" s="1"/>
  <c r="R283" i="1" s="1"/>
  <c r="R282" i="1"/>
  <c r="O282" i="1"/>
  <c r="M281" i="1"/>
  <c r="O281" i="1" s="1"/>
  <c r="R281" i="1" s="1"/>
  <c r="M280" i="1"/>
  <c r="O280" i="1" s="1"/>
  <c r="R280" i="1" s="1"/>
  <c r="M279" i="1"/>
  <c r="O279" i="1" s="1"/>
  <c r="R279" i="1" s="1"/>
  <c r="M278" i="1"/>
  <c r="O278" i="1" s="1"/>
  <c r="R278" i="1" s="1"/>
  <c r="M277" i="1"/>
  <c r="O277" i="1" s="1"/>
  <c r="R277" i="1" s="1"/>
  <c r="O276" i="1"/>
  <c r="R276" i="1" s="1"/>
  <c r="M275" i="1"/>
  <c r="O275" i="1" s="1"/>
  <c r="R275" i="1" s="1"/>
  <c r="M274" i="1"/>
  <c r="O274" i="1" s="1"/>
  <c r="R274" i="1" s="1"/>
  <c r="M273" i="1"/>
  <c r="O273" i="1" s="1"/>
  <c r="R273" i="1" s="1"/>
  <c r="O272" i="1"/>
  <c r="R272" i="1" s="1"/>
  <c r="M271" i="1"/>
  <c r="O271" i="1" s="1"/>
  <c r="R271" i="1" s="1"/>
  <c r="M270" i="1"/>
  <c r="O270" i="1" s="1"/>
  <c r="R270" i="1" s="1"/>
  <c r="M269" i="1"/>
  <c r="O269" i="1" s="1"/>
  <c r="R269" i="1" s="1"/>
  <c r="M268" i="1"/>
  <c r="O268" i="1" s="1"/>
  <c r="R268" i="1" s="1"/>
  <c r="M267" i="1"/>
  <c r="O267" i="1" s="1"/>
  <c r="R267" i="1" s="1"/>
  <c r="M266" i="1"/>
  <c r="O266" i="1" s="1"/>
  <c r="R266" i="1" s="1"/>
  <c r="M265" i="1"/>
  <c r="O265" i="1" s="1"/>
  <c r="R265" i="1" s="1"/>
  <c r="O264" i="1"/>
  <c r="R264" i="1" s="1"/>
  <c r="O263" i="1"/>
  <c r="R263" i="1" s="1"/>
  <c r="O262" i="1"/>
  <c r="R262" i="1" s="1"/>
  <c r="O261" i="1"/>
  <c r="R261" i="1" s="1"/>
  <c r="O260" i="1"/>
  <c r="R260" i="1" s="1"/>
  <c r="O259" i="1"/>
  <c r="R259" i="1" s="1"/>
  <c r="O258" i="1"/>
  <c r="R258" i="1" s="1"/>
  <c r="O257" i="1"/>
  <c r="R257" i="1" s="1"/>
  <c r="O256" i="1"/>
  <c r="R256" i="1" s="1"/>
  <c r="O255" i="1"/>
  <c r="R255" i="1" s="1"/>
  <c r="O254" i="1"/>
  <c r="R254" i="1" s="1"/>
  <c r="O253" i="1"/>
  <c r="R253" i="1" s="1"/>
  <c r="O252" i="1"/>
  <c r="R252" i="1" s="1"/>
  <c r="O251" i="1"/>
  <c r="R251" i="1" s="1"/>
  <c r="O250" i="1"/>
  <c r="R250" i="1" s="1"/>
  <c r="O249" i="1"/>
  <c r="R249" i="1" s="1"/>
  <c r="O248" i="1"/>
  <c r="R248" i="1" s="1"/>
  <c r="O247" i="1"/>
  <c r="R247" i="1" s="1"/>
  <c r="M246" i="1"/>
  <c r="O246" i="1" s="1"/>
  <c r="R246" i="1" s="1"/>
  <c r="O245" i="1"/>
  <c r="R245" i="1" s="1"/>
  <c r="M244" i="1"/>
  <c r="O244" i="1" s="1"/>
  <c r="R244" i="1" s="1"/>
  <c r="M243" i="1"/>
  <c r="O243" i="1" s="1"/>
  <c r="R243" i="1" s="1"/>
  <c r="O242" i="1"/>
  <c r="R242" i="1" s="1"/>
  <c r="M241" i="1"/>
  <c r="O241" i="1" s="1"/>
  <c r="R241" i="1" s="1"/>
  <c r="M240" i="1"/>
  <c r="O240" i="1" s="1"/>
  <c r="R240" i="1" s="1"/>
  <c r="M239" i="1"/>
  <c r="O239" i="1" s="1"/>
  <c r="R239" i="1" s="1"/>
  <c r="M238" i="1"/>
  <c r="O238" i="1" s="1"/>
  <c r="R238" i="1" s="1"/>
  <c r="M237" i="1"/>
  <c r="O237" i="1" s="1"/>
  <c r="R237" i="1" s="1"/>
  <c r="O236" i="1"/>
  <c r="R236" i="1" s="1"/>
  <c r="O235" i="1"/>
  <c r="R235" i="1" s="1"/>
  <c r="M234" i="1"/>
  <c r="O234" i="1" s="1"/>
  <c r="R234" i="1" s="1"/>
  <c r="M233" i="1"/>
  <c r="O233" i="1" s="1"/>
  <c r="R233" i="1" s="1"/>
  <c r="M232" i="1"/>
  <c r="O232" i="1" s="1"/>
  <c r="R232" i="1" s="1"/>
  <c r="M231" i="1"/>
  <c r="O231" i="1" s="1"/>
  <c r="R231" i="1" s="1"/>
  <c r="M230" i="1"/>
  <c r="O230" i="1" s="1"/>
  <c r="R230" i="1" s="1"/>
  <c r="M229" i="1"/>
  <c r="O229" i="1" s="1"/>
  <c r="R229" i="1" s="1"/>
  <c r="O228" i="1"/>
  <c r="R228" i="1" s="1"/>
  <c r="M227" i="1"/>
  <c r="O227" i="1" s="1"/>
  <c r="R227" i="1" s="1"/>
  <c r="M226" i="1"/>
  <c r="O226" i="1" s="1"/>
  <c r="R226" i="1" s="1"/>
  <c r="M225" i="1"/>
  <c r="O225" i="1" s="1"/>
  <c r="R225" i="1" s="1"/>
  <c r="M224" i="1"/>
  <c r="O224" i="1" s="1"/>
  <c r="R224" i="1" s="1"/>
  <c r="O223" i="1"/>
  <c r="R223" i="1" s="1"/>
  <c r="M222" i="1"/>
  <c r="O222" i="1" s="1"/>
  <c r="R222" i="1" s="1"/>
  <c r="O221" i="1"/>
  <c r="R221" i="1" s="1"/>
  <c r="M220" i="1"/>
  <c r="O220" i="1" s="1"/>
  <c r="R220" i="1" s="1"/>
  <c r="M219" i="1"/>
  <c r="O219" i="1" s="1"/>
  <c r="R219" i="1" s="1"/>
  <c r="M218" i="1"/>
  <c r="O218" i="1" s="1"/>
  <c r="R218" i="1" s="1"/>
  <c r="M217" i="1"/>
  <c r="O217" i="1" s="1"/>
  <c r="R217" i="1" s="1"/>
  <c r="O216" i="1"/>
  <c r="R216" i="1" s="1"/>
  <c r="R215" i="1"/>
  <c r="O215" i="1"/>
  <c r="O214" i="1"/>
  <c r="R214" i="1" s="1"/>
  <c r="R213" i="1"/>
  <c r="O213" i="1"/>
  <c r="O212" i="1"/>
  <c r="R212" i="1" s="1"/>
  <c r="O211" i="1"/>
  <c r="R211" i="1" s="1"/>
  <c r="O210" i="1"/>
  <c r="R210" i="1" s="1"/>
  <c r="O209" i="1"/>
  <c r="R209" i="1" s="1"/>
  <c r="O208" i="1"/>
  <c r="R208" i="1" s="1"/>
  <c r="R207" i="1"/>
  <c r="O207" i="1"/>
  <c r="O206" i="1"/>
  <c r="R206" i="1" s="1"/>
  <c r="O205" i="1"/>
  <c r="R205" i="1" s="1"/>
  <c r="O204" i="1"/>
  <c r="R204" i="1" s="1"/>
  <c r="O203" i="1"/>
  <c r="R203" i="1" s="1"/>
  <c r="O202" i="1"/>
  <c r="R202" i="1" s="1"/>
  <c r="O201" i="1"/>
  <c r="R201" i="1" s="1"/>
  <c r="O200" i="1"/>
  <c r="R200" i="1" s="1"/>
  <c r="O199" i="1"/>
  <c r="R199" i="1" s="1"/>
  <c r="O198" i="1"/>
  <c r="R198" i="1" s="1"/>
  <c r="O197" i="1"/>
  <c r="R197" i="1" s="1"/>
  <c r="O196" i="1"/>
  <c r="R196" i="1" s="1"/>
  <c r="R195" i="1"/>
  <c r="O195" i="1"/>
  <c r="O194" i="1"/>
  <c r="R194" i="1" s="1"/>
  <c r="O193" i="1"/>
  <c r="R193" i="1" s="1"/>
  <c r="O192" i="1"/>
  <c r="R192" i="1" s="1"/>
  <c r="O191" i="1"/>
  <c r="R191" i="1" s="1"/>
  <c r="O190" i="1"/>
  <c r="R190" i="1" s="1"/>
  <c r="R189" i="1"/>
  <c r="O189" i="1"/>
  <c r="O188" i="1"/>
  <c r="R188" i="1" s="1"/>
  <c r="R187" i="1"/>
  <c r="O187" i="1"/>
  <c r="R186" i="1"/>
  <c r="O185" i="1"/>
  <c r="R185" i="1" s="1"/>
  <c r="O184" i="1"/>
  <c r="R184" i="1" s="1"/>
  <c r="R183" i="1"/>
  <c r="O183" i="1"/>
  <c r="O182" i="1"/>
  <c r="R182" i="1" s="1"/>
  <c r="R181" i="1"/>
  <c r="O181" i="1"/>
  <c r="O180" i="1"/>
  <c r="R180" i="1" s="1"/>
  <c r="O179" i="1"/>
  <c r="R179" i="1" s="1"/>
  <c r="O178" i="1"/>
  <c r="R178" i="1" s="1"/>
  <c r="O177" i="1"/>
  <c r="R177" i="1" s="1"/>
  <c r="O176" i="1"/>
  <c r="R176" i="1" s="1"/>
  <c r="R175" i="1"/>
  <c r="O175" i="1"/>
  <c r="O174" i="1"/>
  <c r="R174" i="1" s="1"/>
  <c r="O173" i="1"/>
  <c r="R173" i="1" s="1"/>
  <c r="O172" i="1"/>
  <c r="R172" i="1" s="1"/>
  <c r="O171" i="1"/>
  <c r="R171" i="1" s="1"/>
  <c r="O170" i="1"/>
  <c r="R170" i="1" s="1"/>
  <c r="O169" i="1"/>
  <c r="R169" i="1" s="1"/>
  <c r="O168" i="1"/>
  <c r="R168" i="1" s="1"/>
  <c r="O167" i="1"/>
  <c r="R167" i="1" s="1"/>
  <c r="O166" i="1"/>
  <c r="R166" i="1" s="1"/>
  <c r="O165" i="1"/>
  <c r="R165" i="1" s="1"/>
  <c r="O164" i="1"/>
  <c r="R164" i="1" s="1"/>
  <c r="R163" i="1"/>
  <c r="O163" i="1"/>
  <c r="O162" i="1"/>
  <c r="R162" i="1" s="1"/>
  <c r="O161" i="1"/>
  <c r="R161" i="1" s="1"/>
  <c r="O160" i="1"/>
  <c r="R160" i="1" s="1"/>
  <c r="O159" i="1"/>
  <c r="R159" i="1" s="1"/>
  <c r="O158" i="1"/>
  <c r="R158" i="1" s="1"/>
  <c r="R157" i="1"/>
  <c r="O157" i="1"/>
  <c r="O156" i="1"/>
  <c r="R156" i="1" s="1"/>
  <c r="R155" i="1"/>
  <c r="O155" i="1"/>
  <c r="O154" i="1"/>
  <c r="R154" i="1" s="1"/>
  <c r="O153" i="1"/>
  <c r="R153" i="1" s="1"/>
  <c r="O152" i="1"/>
  <c r="R152" i="1" s="1"/>
  <c r="R151" i="1"/>
  <c r="O151" i="1"/>
  <c r="O150" i="1"/>
  <c r="R150" i="1" s="1"/>
  <c r="R149" i="1"/>
  <c r="O149" i="1"/>
  <c r="O148" i="1"/>
  <c r="R148" i="1" s="1"/>
  <c r="O147" i="1"/>
  <c r="R147" i="1" s="1"/>
  <c r="O146" i="1"/>
  <c r="R146" i="1" s="1"/>
  <c r="O145" i="1"/>
  <c r="R145" i="1" s="1"/>
  <c r="O144" i="1"/>
  <c r="R144" i="1" s="1"/>
  <c r="R143" i="1"/>
  <c r="O143" i="1"/>
  <c r="O142" i="1"/>
  <c r="R142" i="1" s="1"/>
  <c r="O141" i="1"/>
  <c r="R141" i="1" s="1"/>
  <c r="O140" i="1"/>
  <c r="R140" i="1" s="1"/>
  <c r="O139" i="1"/>
  <c r="R139" i="1" s="1"/>
  <c r="O138" i="1"/>
  <c r="R138" i="1" s="1"/>
  <c r="O137" i="1"/>
  <c r="R137" i="1" s="1"/>
  <c r="O136" i="1"/>
  <c r="R136" i="1" s="1"/>
  <c r="O135" i="1"/>
  <c r="R135" i="1" s="1"/>
  <c r="O134" i="1"/>
  <c r="R134" i="1" s="1"/>
  <c r="O133" i="1"/>
  <c r="R133" i="1" s="1"/>
  <c r="O132" i="1"/>
  <c r="R132" i="1" s="1"/>
  <c r="R131" i="1"/>
  <c r="O131" i="1"/>
  <c r="O130" i="1"/>
  <c r="R130" i="1" s="1"/>
  <c r="O129" i="1"/>
  <c r="R129" i="1" s="1"/>
  <c r="O128" i="1"/>
  <c r="R128" i="1" s="1"/>
  <c r="O127" i="1"/>
  <c r="R127" i="1" s="1"/>
  <c r="O126" i="1"/>
  <c r="R126" i="1" s="1"/>
  <c r="R125" i="1"/>
  <c r="O125" i="1"/>
  <c r="O124" i="1"/>
  <c r="R124" i="1" s="1"/>
  <c r="R123" i="1"/>
  <c r="O123" i="1"/>
  <c r="O122" i="1"/>
  <c r="R122" i="1" s="1"/>
  <c r="O121" i="1"/>
  <c r="R121" i="1" s="1"/>
  <c r="O120" i="1"/>
  <c r="R120" i="1" s="1"/>
  <c r="R119" i="1"/>
  <c r="O119" i="1"/>
  <c r="O118" i="1"/>
  <c r="R118" i="1" s="1"/>
  <c r="R117" i="1"/>
  <c r="O117" i="1"/>
  <c r="O116" i="1"/>
  <c r="R116" i="1" s="1"/>
  <c r="O115" i="1"/>
  <c r="R115" i="1" s="1"/>
  <c r="O114" i="1"/>
  <c r="R114" i="1" s="1"/>
  <c r="O113" i="1"/>
  <c r="R113" i="1" s="1"/>
  <c r="O112" i="1"/>
  <c r="R112" i="1" s="1"/>
  <c r="R111" i="1"/>
  <c r="O111" i="1"/>
  <c r="O110" i="1"/>
  <c r="R110" i="1" s="1"/>
  <c r="O109" i="1"/>
  <c r="R109" i="1" s="1"/>
  <c r="O108" i="1"/>
  <c r="R108" i="1" s="1"/>
  <c r="O107" i="1"/>
  <c r="R107" i="1" s="1"/>
  <c r="O106" i="1"/>
  <c r="R106" i="1" s="1"/>
  <c r="O105" i="1"/>
  <c r="R105" i="1" s="1"/>
  <c r="O104" i="1"/>
  <c r="R104" i="1" s="1"/>
  <c r="O103" i="1"/>
  <c r="R103" i="1" s="1"/>
  <c r="O102" i="1"/>
  <c r="R102" i="1" s="1"/>
  <c r="O101" i="1"/>
  <c r="R101" i="1" s="1"/>
  <c r="O100" i="1"/>
  <c r="R100" i="1" s="1"/>
  <c r="R99" i="1"/>
  <c r="O99" i="1"/>
  <c r="O98" i="1"/>
  <c r="R98" i="1" s="1"/>
  <c r="O97" i="1"/>
  <c r="R97" i="1" s="1"/>
  <c r="O96" i="1"/>
  <c r="R96" i="1" s="1"/>
  <c r="O95" i="1"/>
  <c r="R95" i="1" s="1"/>
  <c r="M94" i="1"/>
  <c r="O94" i="1" s="1"/>
  <c r="R94" i="1" s="1"/>
  <c r="O93" i="1"/>
  <c r="R93" i="1" s="1"/>
  <c r="O92" i="1"/>
  <c r="R92" i="1" s="1"/>
  <c r="O91" i="1"/>
  <c r="R91" i="1" s="1"/>
  <c r="R90" i="1"/>
  <c r="O90" i="1"/>
  <c r="O89" i="1"/>
  <c r="R89" i="1" s="1"/>
  <c r="O88" i="1"/>
  <c r="R88" i="1" s="1"/>
  <c r="O87" i="1"/>
  <c r="R87" i="1" s="1"/>
  <c r="O86" i="1"/>
  <c r="R86" i="1" s="1"/>
  <c r="O85" i="1"/>
  <c r="R85" i="1" s="1"/>
  <c r="O84" i="1"/>
  <c r="R84" i="1" s="1"/>
  <c r="O83" i="1"/>
  <c r="R83" i="1" s="1"/>
  <c r="R82" i="1"/>
  <c r="O81" i="1"/>
  <c r="R81" i="1" s="1"/>
  <c r="O80" i="1"/>
  <c r="R80" i="1" s="1"/>
  <c r="R79" i="1"/>
  <c r="O79" i="1"/>
  <c r="O78" i="1"/>
  <c r="R78" i="1" s="1"/>
  <c r="R70" i="1"/>
  <c r="O70" i="1"/>
  <c r="O69" i="1"/>
  <c r="R69" i="1" s="1"/>
  <c r="O56" i="1"/>
  <c r="R56" i="1" s="1"/>
  <c r="O55" i="1"/>
  <c r="R55" i="1" s="1"/>
  <c r="R54" i="1"/>
  <c r="O54" i="1"/>
  <c r="O53" i="1"/>
  <c r="R53" i="1" s="1"/>
  <c r="R52" i="1"/>
  <c r="O52" i="1"/>
  <c r="O51" i="1"/>
  <c r="R51" i="1" s="1"/>
  <c r="O50" i="1"/>
  <c r="R50" i="1" s="1"/>
  <c r="O49" i="1"/>
  <c r="R49" i="1" s="1"/>
  <c r="O48" i="1"/>
  <c r="R48" i="1" s="1"/>
  <c r="O47" i="1"/>
  <c r="R47" i="1" s="1"/>
  <c r="R46" i="1"/>
  <c r="O46" i="1"/>
  <c r="O45" i="1"/>
  <c r="R45" i="1" s="1"/>
  <c r="O44" i="1"/>
  <c r="R44" i="1" s="1"/>
  <c r="O43" i="1"/>
  <c r="R43" i="1" s="1"/>
  <c r="O42" i="1"/>
  <c r="R42" i="1" s="1"/>
  <c r="O41" i="1"/>
  <c r="R41" i="1" s="1"/>
  <c r="O40" i="1"/>
  <c r="R40" i="1" s="1"/>
  <c r="O39" i="1"/>
  <c r="R39" i="1" s="1"/>
  <c r="O38" i="1"/>
  <c r="R38" i="1" s="1"/>
  <c r="O37" i="1"/>
  <c r="R37" i="1" s="1"/>
  <c r="O36" i="1"/>
  <c r="R36" i="1" s="1"/>
  <c r="O35" i="1"/>
  <c r="R35" i="1" s="1"/>
  <c r="R34" i="1"/>
  <c r="O34" i="1"/>
  <c r="O33" i="1"/>
  <c r="R33" i="1" s="1"/>
  <c r="O32" i="1"/>
  <c r="R32" i="1" s="1"/>
  <c r="O31" i="1"/>
  <c r="R31" i="1" s="1"/>
  <c r="O30" i="1"/>
  <c r="R30" i="1" s="1"/>
  <c r="O29" i="1"/>
  <c r="R29" i="1" s="1"/>
  <c r="R28" i="1"/>
  <c r="O28" i="1"/>
  <c r="O27" i="1"/>
  <c r="R27" i="1" s="1"/>
  <c r="R26" i="1"/>
  <c r="O26" i="1"/>
  <c r="O25" i="1"/>
  <c r="R25" i="1" s="1"/>
  <c r="O24" i="1"/>
  <c r="R24" i="1" s="1"/>
  <c r="O23" i="1"/>
  <c r="R23" i="1" s="1"/>
  <c r="R22" i="1"/>
  <c r="O22" i="1"/>
  <c r="O21" i="1"/>
  <c r="R21" i="1" s="1"/>
  <c r="R20" i="1"/>
  <c r="O20" i="1"/>
  <c r="O19" i="1"/>
  <c r="R19" i="1" s="1"/>
  <c r="O18" i="1"/>
  <c r="R18" i="1" s="1"/>
  <c r="O17" i="1"/>
  <c r="R17" i="1" s="1"/>
  <c r="O16" i="1"/>
  <c r="R16" i="1" s="1"/>
  <c r="O15" i="1"/>
  <c r="R15" i="1" s="1"/>
  <c r="K5" i="1"/>
  <c r="R500" i="1" l="1"/>
  <c r="K4" i="1" s="1"/>
  <c r="K6" i="1" s="1"/>
</calcChain>
</file>

<file path=xl/sharedStrings.xml><?xml version="1.0" encoding="utf-8"?>
<sst xmlns="http://schemas.openxmlformats.org/spreadsheetml/2006/main" count="1719" uniqueCount="646">
  <si>
    <t>טבלה לבחירת זוכה למכרז לאספקת מוצרי מכולת וביצים</t>
  </si>
  <si>
    <t>פרמטר</t>
  </si>
  <si>
    <t>סה"כ מחיר משוקלל פריטים/שירות שנתי</t>
  </si>
  <si>
    <t>נספח</t>
  </si>
  <si>
    <t>הצעת מחיר מכולת וביצים</t>
  </si>
  <si>
    <t>א'</t>
  </si>
  <si>
    <t>סה"כ מחיר שנתי לניהול ואחזקה למשטרה ושב"ס</t>
  </si>
  <si>
    <t>ב'+ג'</t>
  </si>
  <si>
    <t>סה"כ מחיר משוקלל בש"ח לפני מע"מ</t>
  </si>
  <si>
    <t>הנחת משיכה עבור שינוע מוצרים מהספק הזוכה ליחידות תהיה 5% ממחיר הדחיפה המופיע בהצעת מחיר עבור כל פריט ממגוון המוצרים המופיעים בהצעת המחיר.</t>
  </si>
  <si>
    <t xml:space="preserve">קטגוריות בסל </t>
  </si>
  <si>
    <t>שם הפריט</t>
  </si>
  <si>
    <t>תקן ישראלי</t>
  </si>
  <si>
    <t>הערות ספק לאריזות חורגות</t>
  </si>
  <si>
    <t>דרישות/דרישות איכות</t>
  </si>
  <si>
    <t>תוקף מינימלי לאספקה</t>
  </si>
  <si>
    <t>יחידת מידה</t>
  </si>
  <si>
    <t>אומדן שנתי שב"ס</t>
  </si>
  <si>
    <t>אומדן שנתי משטרה</t>
  </si>
  <si>
    <t>סה"כ אומדן שב"ס+
משטרת 
ישראל
(A)</t>
  </si>
  <si>
    <t>הצעת מחיר בש"ח לפני מע"מ (דחיפה)
(B)</t>
  </si>
  <si>
    <t>מחיר מקסימום ליחידה בש"ח לפני מע"מ</t>
  </si>
  <si>
    <t>מחיר משוקלל
A*B</t>
  </si>
  <si>
    <t>ביצים</t>
  </si>
  <si>
    <t>תבנית ביצים S</t>
  </si>
  <si>
    <t>30יחידות בחבילה</t>
  </si>
  <si>
    <t>חבילה</t>
  </si>
  <si>
    <t>תבנית ביצים M</t>
  </si>
  <si>
    <t>תבנית ביצים L</t>
  </si>
  <si>
    <t>תבלינים וקפה</t>
  </si>
  <si>
    <t xml:space="preserve">א. מרק אפונה </t>
  </si>
  <si>
    <t>חצי שנה</t>
  </si>
  <si>
    <t>ק"ג</t>
  </si>
  <si>
    <t xml:space="preserve">א. מרק בטעם עוף ללא מלח </t>
  </si>
  <si>
    <t xml:space="preserve">א. מרק פיטריות </t>
  </si>
  <si>
    <t>א. מרק בטעם עוף פרווה</t>
  </si>
  <si>
    <t>שקית מרק אישית באריזה של 24</t>
  </si>
  <si>
    <t>במבחר טעמים משקל יחידה 25-40 גרם, ללא צורך בבישול ( מוכן במים חמים)</t>
  </si>
  <si>
    <t>מארז</t>
  </si>
  <si>
    <t>א. מרק ירקות</t>
  </si>
  <si>
    <t>א. מרק בקר בשרי</t>
  </si>
  <si>
    <t xml:space="preserve">א. מרק בצל </t>
  </si>
  <si>
    <t xml:space="preserve">א. מרק ירקות כשל"פ </t>
  </si>
  <si>
    <t>ללא חשש קטניות</t>
  </si>
  <si>
    <t xml:space="preserve">א. מרק בצל כשל"פ </t>
  </si>
  <si>
    <t xml:space="preserve">א. מרק בקר כשל"פ </t>
  </si>
  <si>
    <t>א. מרק ט.עוף כשל"פ</t>
  </si>
  <si>
    <t>א.מרק זך  בטעם עוף</t>
  </si>
  <si>
    <t>מותג אוסם או קנור</t>
  </si>
  <si>
    <t xml:space="preserve">א. מרק פיטריות כשל"פ </t>
  </si>
  <si>
    <t>לחם דגנים ומוצרי בצק</t>
  </si>
  <si>
    <t>נודלס 400 גרם</t>
  </si>
  <si>
    <t xml:space="preserve"> 9חודשים</t>
  </si>
  <si>
    <t>יח'</t>
  </si>
  <si>
    <t>נודלס 5 ק"ג -תפזורת</t>
  </si>
  <si>
    <t>קוסקוס 1 ק"ג</t>
  </si>
  <si>
    <t>קוסקוס מלא 5 ק"ג/ 10 ק"ג - שק</t>
  </si>
  <si>
    <t>שק</t>
  </si>
  <si>
    <t>קוסקוס 10 ק"ג (שק)</t>
  </si>
  <si>
    <t>ייבוא</t>
  </si>
  <si>
    <t>פסטה ייבוא צדפים גדולים - 5 ק"ג‏</t>
  </si>
  <si>
    <t>פסטה ייבוא - פרפר 5 ק"ג</t>
  </si>
  <si>
    <t>פסטה ייבוא ספגטי 500 גרם</t>
  </si>
  <si>
    <t>פתיתים אפויים קוסקוס 500 ג</t>
  </si>
  <si>
    <t>פסטה ייבוא מסולסלים 5 ק"ג</t>
  </si>
  <si>
    <t>אוסם או ברילה</t>
  </si>
  <si>
    <t>פסטה ייבוא קרניים - 5 ק"ג</t>
  </si>
  <si>
    <t>פסטה ייבוא צינורות- 5 ק"ג</t>
  </si>
  <si>
    <t>פסטה ייבוא ספגטי 5 ק"ג</t>
  </si>
  <si>
    <t>פסטה ספגטי 500 גרם</t>
  </si>
  <si>
    <t>פסטה צורות שונות קמח מלא 5 ק"ג  -מש</t>
  </si>
  <si>
    <t>פסטה פנה/פפיונים/פוזילי/צורות שונות 5 ק"ג</t>
  </si>
  <si>
    <t>פתיתים לא אפויים 5 ק"ג - מש</t>
  </si>
  <si>
    <t>מיוצר מקמח רגיל - אוסם או סוגת</t>
  </si>
  <si>
    <t>פתיתים אפויים בן גוריון 10 ק"ג</t>
  </si>
  <si>
    <t>פתיתים אפויים קוסקוס 10 ק"ג</t>
  </si>
  <si>
    <t>איטריות למרק 5 ק"ג</t>
  </si>
  <si>
    <t>איטריות אורז 300 גרם</t>
  </si>
  <si>
    <t>עלי לזניה 5 ק"ג</t>
  </si>
  <si>
    <t xml:space="preserve">קורנפלקס 750 גרם </t>
  </si>
  <si>
    <t>קורנפלקס מ.א.   120 יח' 30 גרם לשקית</t>
  </si>
  <si>
    <t>סימון תאריך תוקף על כל יחידה</t>
  </si>
  <si>
    <t>קרטון</t>
  </si>
  <si>
    <t>גלומה</t>
  </si>
  <si>
    <t>קורנפלקס מ.א. טבעות דבש 120 יחידות- 30 גרם גלומה</t>
  </si>
  <si>
    <t>קמח  חיטה לבןו1 ק"ג‏</t>
  </si>
  <si>
    <t>6 חודשים</t>
  </si>
  <si>
    <t>טורטייה גודל 20 כשרות בד"ץ 8 יחידות</t>
  </si>
  <si>
    <t>3 חודשים</t>
  </si>
  <si>
    <t>עלי סיגר מארז 500 גרם</t>
  </si>
  <si>
    <t>יחידה</t>
  </si>
  <si>
    <t>קמח תפו"א</t>
  </si>
  <si>
    <t>6חודשים</t>
  </si>
  <si>
    <t>קמח 25 ק"ג</t>
  </si>
  <si>
    <t>קמח חיטה מלאה 1 ק"ג</t>
  </si>
  <si>
    <t>בייגלה 150 גרם - מש</t>
  </si>
  <si>
    <t>סיבים תזונתיים</t>
  </si>
  <si>
    <t>פריכיות אורז מלא 140 גרם</t>
  </si>
  <si>
    <t>פריכיות אורז ללא גלוטן 100 גרם-מש</t>
  </si>
  <si>
    <t xml:space="preserve"> 15יחידות המחולקות ל3 אריזות  של 5יחידות כל אחד עד 30 קלוריות ליחידה</t>
  </si>
  <si>
    <t>7חודשים</t>
  </si>
  <si>
    <t>לחמית חיטה מלאה 1 ק"ג</t>
  </si>
  <si>
    <t>גרנולה מ.א 30 גרם</t>
  </si>
  <si>
    <t>קורנפלקס מ.א. שוקו וניל -120 יחידות  30 גרם גלומה</t>
  </si>
  <si>
    <t>קורנפלקס כדורי שוקו 500 גרם 10 יח'</t>
  </si>
  <si>
    <t>סולת 1 ק"ג</t>
  </si>
  <si>
    <t>מצה שמורה - שלישיה</t>
  </si>
  <si>
    <t>סימון תוקף על כל אריזה</t>
  </si>
  <si>
    <t>9חודשים</t>
  </si>
  <si>
    <t>מצה שמורה 2.5 ק"ג</t>
  </si>
  <si>
    <t>מצה 2.5 ק"ג</t>
  </si>
  <si>
    <t>מצה שמורה 1 ק"ג</t>
  </si>
  <si>
    <t>קמח מצה 500 גרם - כשל"פ</t>
  </si>
  <si>
    <t>קוואקר 5 ק"ג</t>
  </si>
  <si>
    <t>יין</t>
  </si>
  <si>
    <t>יין אדום מתוק 750 מ"ל</t>
  </si>
  <si>
    <t>12 חודשים</t>
  </si>
  <si>
    <t>יין לבן אמרלד ריזלינג 750 מ"ל</t>
  </si>
  <si>
    <t>יין קברנה  750 מ"ל</t>
  </si>
  <si>
    <t xml:space="preserve"> יין אדום מ.א 330 מ"ל</t>
  </si>
  <si>
    <t xml:space="preserve">בקבוק מיץ ענבים מתוק 750 מ"ל </t>
  </si>
  <si>
    <t>בקבוק מיץ ענבים מתוק1 ליטר</t>
  </si>
  <si>
    <t>אבקת אפיה 1 ק"ג</t>
  </si>
  <si>
    <t xml:space="preserve"> 6חודשים</t>
  </si>
  <si>
    <t>אבקת סוכר 1 ק"ג</t>
  </si>
  <si>
    <t>אבקת שוקו 1 ק"ג</t>
  </si>
  <si>
    <t>סוכר וניל 1 ק"ג</t>
  </si>
  <si>
    <t>קוקוס טחון  1 ק"ג</t>
  </si>
  <si>
    <t>קורנפלור 25 ק"ג</t>
  </si>
  <si>
    <t>קורנפלור 1 ק"ג</t>
  </si>
  <si>
    <t>תמצית וניל 1 ליטר</t>
  </si>
  <si>
    <t>ליטר</t>
  </si>
  <si>
    <t>תמצית רום 1 ליטר</t>
  </si>
  <si>
    <t>לא אמורים לקנות מדגנית?</t>
  </si>
  <si>
    <t>שמרים יבשים 500 גרם</t>
  </si>
  <si>
    <t>פודינג אינסטנט בטעמים שונים 1 ק"ג</t>
  </si>
  <si>
    <t>אובלט 10 ק"ג</t>
  </si>
  <si>
    <t>דלי</t>
  </si>
  <si>
    <t>משפר אפיה 1 ק"ג</t>
  </si>
  <si>
    <t>מחית תמרים 22 ק"ג-מש</t>
  </si>
  <si>
    <t>מחית תמרים - 5 ק"ג</t>
  </si>
  <si>
    <t>מחית וניל 13 ק"ג-מש</t>
  </si>
  <si>
    <t>מחית אוכמניות 13 ק"ג-מש</t>
  </si>
  <si>
    <t>ממרח רוזמרין 22 ק"ג</t>
  </si>
  <si>
    <t>קרם פטיסייר 13 ק"ג - מש</t>
  </si>
  <si>
    <t>מחית תפו"ע 18 ק"ג-מש</t>
  </si>
  <si>
    <t>גליליות קצרות למילוי 250-300  יחידות( עם/בלי שוקולד)</t>
  </si>
  <si>
    <t>גליליות ארוכות למילוי 130-150 יחידות( עם/בלי שוקולד)</t>
  </si>
  <si>
    <t>שוקולד לבישול צימקאו 12 ק"ג-מש</t>
  </si>
  <si>
    <t>שוקולד לבישול מריר - אצבעות 5 ק"ג</t>
  </si>
  <si>
    <t>לא דומה לשוקולד לבישול מריר?</t>
  </si>
  <si>
    <t>אצבעות/מטבעות שוקולד (צמקאו) -אריזה מוסדית 5 ק"ג</t>
  </si>
  <si>
    <t>המשטרה כתבה ג'לטין טהור</t>
  </si>
  <si>
    <t>האם מדובר באבקה? יש בהצעת מחיר אבקה</t>
  </si>
  <si>
    <t>ג'לטין 1 ק"ג</t>
  </si>
  <si>
    <t>ג'לי 1 ק"ג - כהן</t>
  </si>
  <si>
    <t>במבחר טעמים</t>
  </si>
  <si>
    <t>קקאו 1 ק"ג</t>
  </si>
  <si>
    <t>סחלב מ.א</t>
  </si>
  <si>
    <t>שמנת צמחית לבישול 4 ל'</t>
  </si>
  <si>
    <t>שמנת צמחית להקצפה 4 ל'</t>
  </si>
  <si>
    <t>שמנת צמחית להקצפה 250 ג'</t>
  </si>
  <si>
    <t>תמצית וניל 50 מל"ל (24) - מש</t>
  </si>
  <si>
    <t>סוכריות  צבעוניות לקישוט עוגה 6 ק"ג</t>
  </si>
  <si>
    <t>45 יום</t>
  </si>
  <si>
    <t>ממתיק מלאכותי מ.א 1000 יחידות</t>
  </si>
  <si>
    <t xml:space="preserve">תמצית רום 55 מ"ל- 24 יח' </t>
  </si>
  <si>
    <t>שמנים</t>
  </si>
  <si>
    <t>מרגרינה דקל לפסח 250 גרם</t>
  </si>
  <si>
    <t>מרגרינה לאפיה 2 ק"ג</t>
  </si>
  <si>
    <t>מרגרינה מחמאה- 200 גרם</t>
  </si>
  <si>
    <t>מרגרינה לאפיה 200 גרם</t>
  </si>
  <si>
    <t>סוכר ריבה וממתקים</t>
  </si>
  <si>
    <t>חלבה 1 ק"ג וניל/שוקולד</t>
  </si>
  <si>
    <t>ממרח חלבה 400 גרם</t>
  </si>
  <si>
    <t>ממרח חלבה מ.א - 120 יחידות</t>
  </si>
  <si>
    <t>ממרח שוקולד מ.א - 120 יחידות (פרווה)</t>
  </si>
  <si>
    <t>ממרח שוקולד 400 גרם</t>
  </si>
  <si>
    <t>ממרח שוקולד 5 ק"ג</t>
  </si>
  <si>
    <t>ממרח תמרים 450 גרם</t>
  </si>
  <si>
    <t>ריבה  בטעמים 500-800 גרם</t>
  </si>
  <si>
    <t>ריבה מ.א. 120 יח- 20 גרם</t>
  </si>
  <si>
    <t xml:space="preserve">ריבה  5 ק"ג טעמים </t>
  </si>
  <si>
    <t>ריבה 10 ק"ג בטעמים</t>
  </si>
  <si>
    <t>חטיף בוטנים מסוכרים 30 גרם  א.אישית</t>
  </si>
  <si>
    <t>דבש 1 ק"ג</t>
  </si>
  <si>
    <t>דבש מ.א - 120 יחידות</t>
  </si>
  <si>
    <t>חטיף בוטנים אמריקאים 200 ג-מש</t>
  </si>
  <si>
    <t>ריבה דיאט במנות אישיות של 20 גרם</t>
  </si>
  <si>
    <t>פירות משומרים ויבשים</t>
  </si>
  <si>
    <t>צימוקים כהים' 1  ק"ג</t>
  </si>
  <si>
    <t>תקן ישראלי 1295</t>
  </si>
  <si>
    <t>משמש יבש</t>
  </si>
  <si>
    <t>תמר אמרי</t>
  </si>
  <si>
    <t>פיסטוקים קלוייםבאריזה 200 גרם</t>
  </si>
  <si>
    <t>בוטנים מטוגנים</t>
  </si>
  <si>
    <t>שזיפים יבשים 12 ק"ג</t>
  </si>
  <si>
    <t>שזיפים ללא חרצנים 12 ק"ג</t>
  </si>
  <si>
    <t>צימוקים כהים 400 גרם</t>
  </si>
  <si>
    <t>תאנים יבשים 400 גרם</t>
  </si>
  <si>
    <t>משמש יבש 400 גרם</t>
  </si>
  <si>
    <t>שזיפים יבשים 400 גרם</t>
  </si>
  <si>
    <t>תמר 400 גרם</t>
  </si>
  <si>
    <t>אגוזי מלך קלופים - תפזורת</t>
  </si>
  <si>
    <t>ליפתן אננס חתוך - A9</t>
  </si>
  <si>
    <t>ליפתן אננס חתוך - 850 גרם</t>
  </si>
  <si>
    <t>יח</t>
  </si>
  <si>
    <t>ליפתן אפרסק 850 גרם</t>
  </si>
  <si>
    <t>ליפתן אפרסק - A9</t>
  </si>
  <si>
    <t>ליפתן משמש 850 גרם</t>
  </si>
  <si>
    <t xml:space="preserve">ליפתן קוקטייל - 850 גרם </t>
  </si>
  <si>
    <t>ליפתן קוקטיל טרופי - A9</t>
  </si>
  <si>
    <t>ליפתן שזיפים - A9</t>
  </si>
  <si>
    <t>צנובר1 ק"ג</t>
  </si>
  <si>
    <t>גרעיני חמניה קלויים 200 גרם</t>
  </si>
  <si>
    <t>גרעיני דלעת קלויים 200 גרם</t>
  </si>
  <si>
    <t>חמוציות 1 ק"ג</t>
  </si>
  <si>
    <t>רסק תפוחי עץ  באריזות של 250 גרם</t>
  </si>
  <si>
    <t>רסק תפוחי עץ באריזות של 550 גרם</t>
  </si>
  <si>
    <t xml:space="preserve">סרדינים 125 גרם </t>
  </si>
  <si>
    <t>פיסטוק קלוי 200 גרם</t>
  </si>
  <si>
    <t>שקדים קלויים 200 גרם</t>
  </si>
  <si>
    <t>בוטנים קלויים 200 גרם</t>
  </si>
  <si>
    <t>קבוקים 200 גרם</t>
  </si>
  <si>
    <t>אורז יבש</t>
  </si>
  <si>
    <t>כוסמת 1 ק"ג‏</t>
  </si>
  <si>
    <t xml:space="preserve"> 12 חודשים</t>
  </si>
  <si>
    <t>שעועית אדומה 1 ק"ג</t>
  </si>
  <si>
    <t>בורגול 1 ק"ג</t>
  </si>
  <si>
    <t>בחירה דק או עבה</t>
  </si>
  <si>
    <t>חומוס יבש 1 ק"ג</t>
  </si>
  <si>
    <t>אפונה יבשה 1 ק"ג</t>
  </si>
  <si>
    <t>גריסים 1 ק"ג</t>
  </si>
  <si>
    <t>עדשים ירוקים 1 ק"ג</t>
  </si>
  <si>
    <t>עדשים אדומים 1 ק"ג</t>
  </si>
  <si>
    <t>שעועית לבנה 1 ק"ג</t>
  </si>
  <si>
    <t>ללא סימני תילוע</t>
  </si>
  <si>
    <t>אורז 1 ק"ג</t>
  </si>
  <si>
    <t>ארוך ולא שבור מראה ללא תולעים, עובשים, גופים זרים וחומר מפורר בצורת אבקה</t>
  </si>
  <si>
    <t>אורז מלא 1 ק"ג</t>
  </si>
  <si>
    <t>ארוך ולא שבור</t>
  </si>
  <si>
    <t>גריסים 5 ק"ג</t>
  </si>
  <si>
    <t>אורז יסמין 25 ק"ג</t>
  </si>
  <si>
    <t>סוגת , אהרוני או וילי פוד</t>
  </si>
  <si>
    <t>אורז בסמטי 25 ק"ג</t>
  </si>
  <si>
    <t>אפונה יבשה 5 ק"ג</t>
  </si>
  <si>
    <t>חומוס יבש 5 ק"ג</t>
  </si>
  <si>
    <t>אריזה שלמה, יבשה בלי סימני חרקים או מכרסמים, מראה בלי- תולעים, עובשים, גופים זרים וחומר מפורר בצורת אבקה, נקימ מאבנים ולכלוך</t>
  </si>
  <si>
    <t>עדשים אדומים 5 ק"ג יח</t>
  </si>
  <si>
    <t>עדשים ירוקים 5 ק"ג יח</t>
  </si>
  <si>
    <t>שעועית אדומה 5 ק"ג</t>
  </si>
  <si>
    <t>שעועית לבנה 5 ק"ג</t>
  </si>
  <si>
    <t>קינואה 1 ק"ג</t>
  </si>
  <si>
    <t>חומוס יבש 25 ק"ג</t>
  </si>
  <si>
    <t>שעועית לבנה 25 ק"ג</t>
  </si>
  <si>
    <t>אריזה שלמה, יבשה, בלי סימני תילוע, במפעל האריזה ימצאו מתקנים לגילוי והוצאת גופים זרים</t>
  </si>
  <si>
    <t>עדשים אדומים 25 ק"ג</t>
  </si>
  <si>
    <t>אפונה יבשה 25 ק"ג</t>
  </si>
  <si>
    <t>פול יבש 25 ק"ג</t>
  </si>
  <si>
    <t>בורגול 25 ק"ג</t>
  </si>
  <si>
    <t>עדשים כתומים 500 גרם-מש</t>
  </si>
  <si>
    <t>עדשים חומים 500 גרם-מש</t>
  </si>
  <si>
    <t xml:space="preserve">קפה נמס 200 גרם </t>
  </si>
  <si>
    <t>עלית , NESCAFE</t>
  </si>
  <si>
    <t>קפה נמס 50 גרם</t>
  </si>
  <si>
    <t xml:space="preserve">עלית או nescafe </t>
  </si>
  <si>
    <t>קפה טורקי 200 גרם בשקית</t>
  </si>
  <si>
    <t>עלית או לנדוור</t>
  </si>
  <si>
    <t>קפה נמס ארומה 200 גרם</t>
  </si>
  <si>
    <t>עלית או nescafe או גייקובס או באיכות דומה</t>
  </si>
  <si>
    <t>קפה נמס מגורען 200 גר'</t>
  </si>
  <si>
    <t>קפה טורקי מ.א 500 יח'</t>
  </si>
  <si>
    <t>קפה נמס מ.א. 600 יח' בקרטון</t>
  </si>
  <si>
    <t>עלת או טסטר צ'וייס או רד מאג או באיכות דומה</t>
  </si>
  <si>
    <t>קפה שחור עם הל 250 גרם</t>
  </si>
  <si>
    <t>קפה טורקי 100 גרם</t>
  </si>
  <si>
    <t>קפה טורקי 1 ק"ג</t>
  </si>
  <si>
    <t>קפה נחלה 250 גרם</t>
  </si>
  <si>
    <t>תה תפזורת 1 ק"ג</t>
  </si>
  <si>
    <t>תה צמחים במעטפה - 25 יחידות</t>
  </si>
  <si>
    <t>תה 2000 יח' בקרטון</t>
  </si>
  <si>
    <t>שבבי תפו"א בשקים</t>
  </si>
  <si>
    <t>רוטב אלף האיים 5 ליטר</t>
  </si>
  <si>
    <t>3חודשים</t>
  </si>
  <si>
    <t>רוטב סויה 4 ליטר</t>
  </si>
  <si>
    <t>רוטב חמוץ מתוק 6ליטר</t>
  </si>
  <si>
    <t>אריזה מוסדית</t>
  </si>
  <si>
    <t>רוטב טריאקי 6 ליטר</t>
  </si>
  <si>
    <t>רוטב טריאקי 700 מ"ל</t>
  </si>
  <si>
    <t>רוטב ויניגרט 5 ק"ג</t>
  </si>
  <si>
    <t>רוטב שום לייט 5 ליטר</t>
  </si>
  <si>
    <t>רוטב שום 5 ליטר</t>
  </si>
  <si>
    <t>רוטב ברביקיו מ.א. 500 יח'</t>
  </si>
  <si>
    <t>רוטב אלף האיים מ.א. 500 בקרטון</t>
  </si>
  <si>
    <t>רוטב צ'ילי מתוק 4 ליטר - מיטב</t>
  </si>
  <si>
    <t>רוטב צ'ילי חריף 4 ליטר - מיטב</t>
  </si>
  <si>
    <t>רוטב ברביקיו בדלי 5 ל' - מיטב</t>
  </si>
  <si>
    <t>רוטב שום מ.א. - 500 יחידות בקרטון</t>
  </si>
  <si>
    <t>רוטב שמן זית ולימון מ.א - 80 יח</t>
  </si>
  <si>
    <t>רוטב אלף איים לייט 5 ל'-מש</t>
  </si>
  <si>
    <t>רוטב שום (5) - מש</t>
  </si>
  <si>
    <t>חרדל 5 ק"ג</t>
  </si>
  <si>
    <t>אוסם או היינץ או יונילבר/הלמנס או באיכות דומה</t>
  </si>
  <si>
    <t>מיונז 1 ק"ג</t>
  </si>
  <si>
    <t>מיונז 5 ק"ג</t>
  </si>
  <si>
    <t>קטשופ בדלי מוסדי</t>
  </si>
  <si>
    <t>חרדל מ.א 1000 יח' בקרטון</t>
  </si>
  <si>
    <t>קטשופ מ.א. 500 יח' בקרטון</t>
  </si>
  <si>
    <t xml:space="preserve">חרדל דיז'ון 5 גרגרים ק"ג </t>
  </si>
  <si>
    <t>קופסא</t>
  </si>
  <si>
    <t>חרדל דיזו'ן חלק 5 ק"ג</t>
  </si>
  <si>
    <t>קטשופ אישי 1000 יחידות</t>
  </si>
  <si>
    <t>טחינה גולמית 1 ק"ג</t>
  </si>
  <si>
    <t>טחינה גולמית 5 ק"ג</t>
  </si>
  <si>
    <t>טחינה גולמית 18 ק"ג</t>
  </si>
  <si>
    <t>טחינה מתובלת 1 ק"ג</t>
  </si>
  <si>
    <t>סילאן 900 גרם</t>
  </si>
  <si>
    <t>עמבה 3 ק"ג</t>
  </si>
  <si>
    <t xml:space="preserve">מעדן סויה מתיקות מעודנת </t>
  </si>
  <si>
    <t>זוג</t>
  </si>
  <si>
    <t>מעדן סויה בטעם שוקולד</t>
  </si>
  <si>
    <t>שקדי מרק 1 ק"ג</t>
  </si>
  <si>
    <t>אוסם או תלמה או באיכות דומה</t>
  </si>
  <si>
    <t>שלגונים 54 יחידות</t>
  </si>
  <si>
    <t>שלגון 0% 54 יחידות</t>
  </si>
  <si>
    <t xml:space="preserve">קרטון </t>
  </si>
  <si>
    <t>שונות</t>
  </si>
  <si>
    <t>בורגר BBQ קלאסי (80 ג'*48 יח') -טבע דלי</t>
  </si>
  <si>
    <t>בורגר BBQ קלאסי (100ג'*48 יח') -טבע דלי</t>
  </si>
  <si>
    <t>בורגר BBQ פטריות (100ג'* 48 יח')- טבע דלי</t>
  </si>
  <si>
    <t>מוצרי מזון לתינוקות</t>
  </si>
  <si>
    <t>מטרנה 700 גר' שלב 1</t>
  </si>
  <si>
    <t>מפעל עם GMP, עמידה בת"י 2202 חלק 1 ו1</t>
  </si>
  <si>
    <t>מטרנה 700 גר' שלב 2</t>
  </si>
  <si>
    <t>מטרנה גם וגם</t>
  </si>
  <si>
    <t>גרבר באריזה אישית של 130 גרם</t>
  </si>
  <si>
    <t>מטרנה 700 גר' שלב 3</t>
  </si>
  <si>
    <t>סימילאק 750 גרם שלב 1</t>
  </si>
  <si>
    <t>מפעל עם GMP, עמידה בת"י 2202 חלק 1 ו2</t>
  </si>
  <si>
    <t>סימילאק 750 גרם שלב 2</t>
  </si>
  <si>
    <t>סימילאק 750 גרם שלב 3</t>
  </si>
  <si>
    <t>ירקות כבושים ומשומרים</t>
  </si>
  <si>
    <t>אפונה וגזר משומר - A10</t>
  </si>
  <si>
    <t>הערות כלליות לשימורים, מפרט קבלה כללי:  האריזה שלמה, בלי נפיחות, בלי חלודה, בלי קימוטים, בלי חורים</t>
  </si>
  <si>
    <t>שנה</t>
  </si>
  <si>
    <t>אפונה משומרת - A10</t>
  </si>
  <si>
    <t>ארטישוק תחתיות - A9</t>
  </si>
  <si>
    <t>גמבה רצועות - 4 ק"ג</t>
  </si>
  <si>
    <t>זיתים ירוקים - A2</t>
  </si>
  <si>
    <t>זיתים חרוזית ירוק - 9 ליטר</t>
  </si>
  <si>
    <t>זיתים ירוקים - 9 ליטר</t>
  </si>
  <si>
    <t>תווית יצרן מזהה</t>
  </si>
  <si>
    <t>זיתים ירוקים טבעות A9</t>
  </si>
  <si>
    <t>זיתים ירוקים טבעות - 5 ק"ג</t>
  </si>
  <si>
    <t>זיתים שחורים - 9 ליטר</t>
  </si>
  <si>
    <t>חציל כבוש - 9 ליטר</t>
  </si>
  <si>
    <t>טונה במים מוסדי</t>
  </si>
  <si>
    <t>פתיחה קלה</t>
  </si>
  <si>
    <t>טונה בשמן 100 גרם</t>
  </si>
  <si>
    <t>טונה בשמן מוסדי 1 ק"ג</t>
  </si>
  <si>
    <t>משקל  מינימום לאחר סינון  700 גרם</t>
  </si>
  <si>
    <t>מלפפון במלח/ חומץ - A2</t>
  </si>
  <si>
    <t>ליצרנים של השימורים תהיה מערכת בטיחות מזון בהתאם ל: 22000 ISO ו/או BRC ההסמכה תהיה בתוקף ותבוצע ע"י גוף בעל התעדה בתחום התקן</t>
  </si>
  <si>
    <t>מלפפון במלח/ חומץ - 9 ליטר</t>
  </si>
  <si>
    <t>עגבניות מרוסקות - A10</t>
  </si>
  <si>
    <t>41+357+730</t>
  </si>
  <si>
    <t>התקן בהתאמה למוצר העגבניות הנרכש (רובן תאומים 730)</t>
  </si>
  <si>
    <t>עגבניות קוביות - A10</t>
  </si>
  <si>
    <t>פיטריות חתוכות - A9</t>
  </si>
  <si>
    <t>פיטריות שלמות - A9</t>
  </si>
  <si>
    <t>פלפל שיפקא 9 ליטר</t>
  </si>
  <si>
    <t>58+143</t>
  </si>
  <si>
    <t>רסק עגבניות באריזה אישית 100 גרם</t>
  </si>
  <si>
    <t>רסק עגבניות %28 - A2</t>
  </si>
  <si>
    <t>רסק עגבניות %28 - A9</t>
  </si>
  <si>
    <t>41+357+731</t>
  </si>
  <si>
    <t>שעועית ירוקה - A9</t>
  </si>
  <si>
    <t>תירס גרעינים - A9</t>
  </si>
  <si>
    <t>טונה במים A2</t>
  </si>
  <si>
    <t>טונה בשמן 160 גרם</t>
  </si>
  <si>
    <t>שעועית צהובה - A10</t>
  </si>
  <si>
    <t>דג מטיאס בשמן 1 ק"ג</t>
  </si>
  <si>
    <t>עגבניות מיובשות  1 ק"ג</t>
  </si>
  <si>
    <t>רסק פלפל חריף - A10</t>
  </si>
  <si>
    <t>רוטב עגבניות פיקנטי - A10</t>
  </si>
  <si>
    <t>רוטב עגבניות - A9</t>
  </si>
  <si>
    <t>עלי גפן ממולאים בקופסא 1 ק"ג</t>
  </si>
  <si>
    <t>תירס גרעינים בוואקום - A2</t>
  </si>
  <si>
    <t>טונה במים 100 גרם</t>
  </si>
  <si>
    <t>טונה במים 160 גרם</t>
  </si>
  <si>
    <t>עגבניות כבושות 5 ק"ג</t>
  </si>
  <si>
    <t>רסק עגבניות 5 ק"ג</t>
  </si>
  <si>
    <t>דגיר 120 גרם</t>
  </si>
  <si>
    <t>עלי גפן ממולאים בקופסא 400 גרם</t>
  </si>
  <si>
    <t>טונה במים מוסדי פסח</t>
  </si>
  <si>
    <t>כרוב כבוש - A10</t>
  </si>
  <si>
    <t xml:space="preserve">עלי גפן למילוי במי מלח 350-750 גרם </t>
  </si>
  <si>
    <t>עגבניות שרי כבושות 9 ליטר</t>
  </si>
  <si>
    <t>פרי משומר באריזה 800 גרם</t>
  </si>
  <si>
    <t>ירק כבוש חציל 9 ליטר</t>
  </si>
  <si>
    <t>ירק כבוש גמבה A9</t>
  </si>
  <si>
    <t>שמן סויה 1 ליטר</t>
  </si>
  <si>
    <t>שמן סויה 4.9 ליטר</t>
  </si>
  <si>
    <t>שמן זית 4 ליטר</t>
  </si>
  <si>
    <t>כבישה קרה עד 2% חומציות</t>
  </si>
  <si>
    <t>שמן קנולה 1 ליטר</t>
  </si>
  <si>
    <t>שמן כותנה 16</t>
  </si>
  <si>
    <t>שמן זית 1 ליטר</t>
  </si>
  <si>
    <t>שמן דקלים 16 ק"ג</t>
  </si>
  <si>
    <t>שמן קנולה 4.9 ליטר</t>
  </si>
  <si>
    <t>שמן סויה 15 ליטר</t>
  </si>
  <si>
    <t>שמן קנולה 15 ליטר</t>
  </si>
  <si>
    <t>תרסיס שמן 500 מ"ל</t>
  </si>
  <si>
    <t>מלח גביש 1 ק"ג‏</t>
  </si>
  <si>
    <t>מוצר בפיקוח</t>
  </si>
  <si>
    <t>מלח שולחן 1 ק"ג</t>
  </si>
  <si>
    <t>סוכר 1 ק"ג‏</t>
  </si>
  <si>
    <t>סוכר חום 1 ק"ג</t>
  </si>
  <si>
    <t>סוכריות טופי - ק"ג</t>
  </si>
  <si>
    <t>סוכר 25 ק"ג</t>
  </si>
  <si>
    <t>סוכרזית בטבליות עם לחצן</t>
  </si>
  <si>
    <t>יחי'</t>
  </si>
  <si>
    <t>סוכרזית מ.א 1000 יח' בקרטון</t>
  </si>
  <si>
    <t>סוכר מ.א. 1000 יח' בקרטון</t>
  </si>
  <si>
    <t>מלח אטלנטי 1 ק"ג</t>
  </si>
  <si>
    <t>מלח מ.א 1000 יח</t>
  </si>
  <si>
    <t>אגוז מוסקט טחון</t>
  </si>
  <si>
    <t>אריזה שלמה, בלי פגיעות, חורים, שבר וכד'. כמות באריזה: לפי המשקל המסומן בתווית, פלוס מינוס 1%</t>
  </si>
  <si>
    <t>קוקוס 1 ק"ג</t>
  </si>
  <si>
    <t>קינמון שלם 1 ק"ג</t>
  </si>
  <si>
    <t>שומשום</t>
  </si>
  <si>
    <t>אבקת פלאפל 1 ק"ג</t>
  </si>
  <si>
    <t>פלפל שחור מ.א 1000 יח</t>
  </si>
  <si>
    <t>כל התבלינים יסופקו מעוקרים, עם מדבקת סימון לעיקור. מראה ללא גופים זרים, תווית יצרן על כל אריזה. כל התבלינים יסופקו 100% טהורים, בהכשר בד"צ וכשל"פ בפסח.</t>
  </si>
  <si>
    <t>קימל טחון 1 ק"ג</t>
  </si>
  <si>
    <t xml:space="preserve"> יסופק מהמותגים הבאים: תבליני מימון, מיה, פרג</t>
  </si>
  <si>
    <t>פפריקה מרוקאית בשמן 1 ק"ג</t>
  </si>
  <si>
    <t>פלפל שחור טחון מעוקר 1 ק"ג</t>
  </si>
  <si>
    <t>קינמון טחון מעוקר 1 ק"ג</t>
  </si>
  <si>
    <t>גריל עוף מעוקר 1 ק"ג</t>
  </si>
  <si>
    <t>פפריקה מתוקה מעוקר 1 ק"ג</t>
  </si>
  <si>
    <t>תכולה תהיה בכפוף לת"י 1118 חלק 3 ובהתאם לסיבולת משקל בת"י 1059
יסופק מהמותגים הבאים: תבליני מימון, מיה, פרג</t>
  </si>
  <si>
    <t>כורכום מעוקר 1 ק"ג</t>
  </si>
  <si>
    <t>אריזה שלמה, בלי פגיעות חורים, שבר וכו'.
יסופק מהמותגים הבאים: תבליני מימון, מיה, פרג</t>
  </si>
  <si>
    <t>כמון מעוקר 1 ק"ג</t>
  </si>
  <si>
    <t>פפריקה חריפה מעוקר 1 ק"ג</t>
  </si>
  <si>
    <t>קארי מעוקר 1 ק"ג</t>
  </si>
  <si>
    <t>מנה חמה בגביע- 24 יחידות</t>
  </si>
  <si>
    <t>פלפל לבן מעוקר 1 ק"ג</t>
  </si>
  <si>
    <t>גריל בשר מעוקר 1 ק"ג</t>
  </si>
  <si>
    <t>גריל דג מעוקר 1 ק"ג</t>
  </si>
  <si>
    <t>תבלין למעורב ירושלמי מעוקר 1 ק"ג</t>
  </si>
  <si>
    <t>תבלין לשווארמה מעוקר 1 ק"ג</t>
  </si>
  <si>
    <t>תערובת לפיצה מעוקר 1 ק"ג</t>
  </si>
  <si>
    <t>כוסברה טחון מעוקר 1 ק"ג</t>
  </si>
  <si>
    <t>פלפל שחור גרוס מעוקר 1 ק"ג</t>
  </si>
  <si>
    <t>קימל שלם מעוקר 1 ק"ג</t>
  </si>
  <si>
    <t>קצח מעוקר 1 ק"ג</t>
  </si>
  <si>
    <t>פלפל אנגלי שלם מעוקר 1 ק"ג</t>
  </si>
  <si>
    <t>מלח לימון מעוקר 1 ק"ג</t>
  </si>
  <si>
    <t>חוואיג' למרק מעוקר 1 ק"ג</t>
  </si>
  <si>
    <t>זעתר יבש מעוקר 1 ק"ג</t>
  </si>
  <si>
    <t>אגוז מוסקט טחון מעוקר 1 ק"ג</t>
  </si>
  <si>
    <t>אבקת שום מעוקר 1 ק"ג</t>
  </si>
  <si>
    <t>תבלין לקציצות מעוקר 1 ק"ג</t>
  </si>
  <si>
    <t>סומק מעוקר 1 ק"ג</t>
  </si>
  <si>
    <t>בהרט מעוקר 1 ק"ג</t>
  </si>
  <si>
    <t>פלפל שאטה גרוס מעוקר 1 ק"ג</t>
  </si>
  <si>
    <t>תבלין עמבה טחון 1 ק"ג</t>
  </si>
  <si>
    <t xml:space="preserve">מרק מ.אישית (24) </t>
  </si>
  <si>
    <t>תמצית רום 55 מל"ל (24) - מש</t>
  </si>
  <si>
    <t>אורגנו יבש 250 גרם - מש</t>
  </si>
  <si>
    <t>בזיליקום יבש 250 גרם - מש</t>
  </si>
  <si>
    <t>זנגביל טחון 250 גרם - מש</t>
  </si>
  <si>
    <t>סומק 250 גרם - מש</t>
  </si>
  <si>
    <t>עלי דפנה 250 גרם - מש</t>
  </si>
  <si>
    <t>פטרוזיליה יבשה 250 גרם-מש</t>
  </si>
  <si>
    <t>פלפל אנגלי טחון 250 גרם-מש</t>
  </si>
  <si>
    <t>פלפל אנגלי שלם 250 גרם-מש</t>
  </si>
  <si>
    <t>שמיר יבש 250 גרם - מש</t>
  </si>
  <si>
    <t>מיורן 250 גרם - מש</t>
  </si>
  <si>
    <t>ציפורן 250 גרם - מש</t>
  </si>
  <si>
    <t>טימין 250 גרם - מש</t>
  </si>
  <si>
    <t>רוזמרין 250 גרם - מש</t>
  </si>
  <si>
    <t>הל טחון</t>
  </si>
  <si>
    <t xml:space="preserve">תבלין ראס אל חנות </t>
  </si>
  <si>
    <t>קילוגרם</t>
  </si>
  <si>
    <t>מלח גס 1 ק"ג</t>
  </si>
  <si>
    <t>פרג טחון</t>
  </si>
  <si>
    <t>שבבי בצל 1 ק"ג</t>
  </si>
  <si>
    <t>תערובת גריל דגים 1 ק"ג</t>
  </si>
  <si>
    <t>תערובת גריל בשר</t>
  </si>
  <si>
    <t>חומץ 1 ליטר</t>
  </si>
  <si>
    <t>1160+1162</t>
  </si>
  <si>
    <t>יסופק מהמותגים הבאים: עסיס ,אוסם,יכין</t>
  </si>
  <si>
    <t>חומץ 4 ליטר</t>
  </si>
  <si>
    <t>לימון משומר 1 ליטר</t>
  </si>
  <si>
    <t>לימון משומר 4 ליטר</t>
  </si>
  <si>
    <t>פלפל שטה גרוס</t>
  </si>
  <si>
    <t>עוגה מוכנה כשל"פ</t>
  </si>
  <si>
    <t>330-400 גרם פרווה</t>
  </si>
  <si>
    <t>45 ימים</t>
  </si>
  <si>
    <t>עוגה מוכנה שיש</t>
  </si>
  <si>
    <t>עוגה מוכנה אנגלית</t>
  </si>
  <si>
    <t>עוגה מוכנה אפרסק</t>
  </si>
  <si>
    <t>עוגה מוכנה לימון</t>
  </si>
  <si>
    <t>עוגה מוכנה פרג</t>
  </si>
  <si>
    <t>עוגה מוכנה פרג תפוז</t>
  </si>
  <si>
    <t>עוגה מוכנה שוקו צ'פס</t>
  </si>
  <si>
    <t>עוגה מוכנה שוקולד</t>
  </si>
  <si>
    <t>עוגה מוכנה קקאו</t>
  </si>
  <si>
    <t>עוגה מוכנה קינמון</t>
  </si>
  <si>
    <t>עוגה מ.א. 50 - מש דיאט</t>
  </si>
  <si>
    <t>פרווה ארוז אחד אחד אישי</t>
  </si>
  <si>
    <t>עוגה אישית מאפינס</t>
  </si>
  <si>
    <t>פרווה, במגוון טעמים, תאריך תוקף על כל יחידה</t>
  </si>
  <si>
    <t>עוגיות עלים 4 ק"ג - מש</t>
  </si>
  <si>
    <t>פרווה</t>
  </si>
  <si>
    <t>עוגיות פריכות-סוכר 4 ק"ג - מש</t>
  </si>
  <si>
    <t>עוגיות תפוז 4 ק"ג מש</t>
  </si>
  <si>
    <t>עוגיות אוכמניות/תפוז 4 ק"ג מש</t>
  </si>
  <si>
    <t>עוגיות גרנולה 4 ק"ג  מש</t>
  </si>
  <si>
    <t>עוגיות תמרים 4 ק"ג - מש</t>
  </si>
  <si>
    <t>עוגיות שוקולד 4 ק"ג - מש</t>
  </si>
  <si>
    <t>עוגיות - צ'יפס לבן / מוקה 4 ק"ג - מש</t>
  </si>
  <si>
    <t>עוגיות שוקו צ'יפס 4 ק"ג - מש</t>
  </si>
  <si>
    <t>עוגיות חמאה 4 ק"ג - מש</t>
  </si>
  <si>
    <t>עוגיות לפסח קוקוס 4 ק"ג</t>
  </si>
  <si>
    <t>עוגיות מיוחדות לפסח 4 ק"ג</t>
  </si>
  <si>
    <t>עוגיות כעכים 4 ק"ג</t>
  </si>
  <si>
    <t>עוגיות 500 גר תבואות בר- במבחר טעמים</t>
  </si>
  <si>
    <t>חטיף בוטנים 30 גרם - 250 יח'</t>
  </si>
  <si>
    <t>חטיף קוקוס 30 גרם - 250 יח' - מש</t>
  </si>
  <si>
    <t>וופל מ.א. 480 יח'- מש</t>
  </si>
  <si>
    <t>במבה 25 ג' (64) - מש</t>
  </si>
  <si>
    <t>חלבה 25 גרם - 240 יח מש</t>
  </si>
  <si>
    <t>תפוצ'יפס 15 גרם 64 יח'</t>
  </si>
  <si>
    <t>חטיף קורני 25 ג' 300 - במבחר טעמים</t>
  </si>
  <si>
    <t>חטיף שומשום 30 ג' 250 - מש</t>
  </si>
  <si>
    <t>קרקר שומשום 1 ק"ג</t>
  </si>
  <si>
    <t>קרקר 900 ג' ללא מלח</t>
  </si>
  <si>
    <t>עוגה בחושה בטעמים לפסח 330- 400 גרם פרווה</t>
  </si>
  <si>
    <t>רוגלך שוקולד טרי 3 ק"ג -מש</t>
  </si>
  <si>
    <t>רוגלך קינמון טרי 3 ק"ג מש</t>
  </si>
  <si>
    <t>מנצ'ס 200 גרם</t>
  </si>
  <si>
    <t>עוגת דבש</t>
  </si>
  <si>
    <t>קוראסון ריק 4 ק"ג - מש</t>
  </si>
  <si>
    <t>אוזני המן תמרים 4 ק"ג - מש</t>
  </si>
  <si>
    <t>אוזני המן פרג 4 ק"ג - מש</t>
  </si>
  <si>
    <t>משקאות</t>
  </si>
  <si>
    <t>משקה סודה 1.5 ליטר</t>
  </si>
  <si>
    <t>משקה סודה 0.5 ליטר</t>
  </si>
  <si>
    <t>משקה קל 1.5 ליטר -  במבחר טעמים</t>
  </si>
  <si>
    <t>יסופק מהמותגים הבאים:פריגת, נסטי, ספרינג-</t>
  </si>
  <si>
    <t>משקה מוגז 1.5 ליטר -קוקה קולה במבמר טעמים</t>
  </si>
  <si>
    <t>משקה קל בפחית במגוון טעמים</t>
  </si>
  <si>
    <t>משקה מוגז דיאט 1.5 ליטר - קוקה קולה במבחר טעמים</t>
  </si>
  <si>
    <t>משקה קל 1.5 ליטר דיאט - טמפו</t>
  </si>
  <si>
    <t>משקה מוגז בפחית -330 גרם 6 יח'</t>
  </si>
  <si>
    <t>משקה קל 2 ל' - מש</t>
  </si>
  <si>
    <t>משקה מוגז בפחית - מש</t>
  </si>
  <si>
    <t>מים מינרלים 500 מל"ל</t>
  </si>
  <si>
    <t>תקנות בריאות העם (מים מינרלים ומי מעיין) התשמ"ז 1986</t>
  </si>
  <si>
    <t>מים מינרלים 1.5 ליטר</t>
  </si>
  <si>
    <t>פחית משקה מוגז 330 דיאט מ"ל במגוון טעמים 6 יח'</t>
  </si>
  <si>
    <t>משקה מוגז בטעמים שונים 0.5 ליטר</t>
  </si>
  <si>
    <t>משקה מוגז בטעמים שונים 0.5 ליטר דיאט</t>
  </si>
  <si>
    <t>סירופ לברד בריקס גבוה 4 ליטר</t>
  </si>
  <si>
    <t>נקטור פירות בקרטון 250 מ"ל + קשית במגוון טעמים</t>
  </si>
  <si>
    <t>בירה שחורה 1.5 ליטר</t>
  </si>
  <si>
    <t>סירופ דיאט 1 ליטר</t>
  </si>
  <si>
    <t xml:space="preserve"> מותג אחדות, עסיס אחוה -ללא טטראזין (E102)</t>
  </si>
  <si>
    <t>מיכל</t>
  </si>
  <si>
    <t>סירופ 4 ליטר-פטל</t>
  </si>
  <si>
    <t>סירופ 4 ליטר-תפוז</t>
  </si>
  <si>
    <t>סירופ 4 ליטר-לימון</t>
  </si>
  <si>
    <t>סירופ 4 ליטר-ענבים</t>
  </si>
  <si>
    <t>סירופ 4 ליטר - פטל פרימיום ללא סוכר במבחר טעמים</t>
  </si>
  <si>
    <t>מיץ ענבים ללא סוכר 1 ליטר</t>
  </si>
  <si>
    <t>משקה נקטר משפחתי 1 ליטר במגוון טעמים</t>
  </si>
  <si>
    <t>טחינה וחומוס</t>
  </si>
  <si>
    <t>סלט חומוס 1 ק"ג</t>
  </si>
  <si>
    <t xml:space="preserve">לכל הסלטים:הובלה בקירור קבלת המוצר עד 5 מעלות </t>
  </si>
  <si>
    <t>21יום</t>
  </si>
  <si>
    <t>סלט חומוס מ.א 120 יח'</t>
  </si>
  <si>
    <t>סלט חומוס מנה אישית 80 גר' 120 יח'</t>
  </si>
  <si>
    <t>סלט טחינה מ.א 120 יח'</t>
  </si>
  <si>
    <t>סלט חציל מ.א 120 יח'</t>
  </si>
  <si>
    <t>סלט כרוב סיני 3 ק"ג</t>
  </si>
  <si>
    <t xml:space="preserve">גם כשל"פ--לכל הסלטים:הובלה בקירור קבלת המוצר עד 5 מעלות </t>
  </si>
  <si>
    <t>סלט קולסלאו 3 ק"ג</t>
  </si>
  <si>
    <t>סלט מטבוחה מ.א. 120 יח'</t>
  </si>
  <si>
    <t>סלט אריסה 3 ק"ג</t>
  </si>
  <si>
    <t>סלט גזר מרוקאי 3 ק"ג</t>
  </si>
  <si>
    <t>סלט חומוס 3 ק"ג</t>
  </si>
  <si>
    <t>סלט חציל יווני 3 ק"ג</t>
  </si>
  <si>
    <t>סלט חציל רומני 3 ק"ג</t>
  </si>
  <si>
    <t>סלט טורקי 3 ק"ג</t>
  </si>
  <si>
    <t>סלט טחינה 3 ק"ג  יח</t>
  </si>
  <si>
    <t>סלט מטבוחה 3 ק"ג</t>
  </si>
  <si>
    <t>סלט כרוב אדום 3 ק"ג</t>
  </si>
  <si>
    <t>סלט סלק 3 ק"ג</t>
  </si>
  <si>
    <t>סלט תפו"א 3 ק"ג</t>
  </si>
  <si>
    <t>סחוג אדום 200 גרם</t>
  </si>
  <si>
    <t xml:space="preserve">סחוג אדום 3 ק"ג </t>
  </si>
  <si>
    <t>שום כתוש מצונן 3 ק"ג</t>
  </si>
  <si>
    <t>סחוג ירוק 3 ק"ג</t>
  </si>
  <si>
    <t>סלט חציל במיונז</t>
  </si>
  <si>
    <t>חרוסת 250 גרם</t>
  </si>
  <si>
    <t>חרוסת 5 ק"ג</t>
  </si>
  <si>
    <t>חזרת 3 ק"ג</t>
  </si>
  <si>
    <t>חזרת 1 ק"ג</t>
  </si>
  <si>
    <t>סה"כ מחיר משוקלל</t>
  </si>
  <si>
    <t>מחיר מקסימום לסך סכימת הפריטים</t>
  </si>
  <si>
    <t>נספח ב'- מחיר לניהול ואחזקה חודשית של מלאי חירום משטרת ישראל בכפוף להנחיות הכתובות במכרז</t>
  </si>
  <si>
    <t>פריט</t>
  </si>
  <si>
    <t>משקל אריזה גרם ברוטו</t>
  </si>
  <si>
    <t>גודל שימורים</t>
  </si>
  <si>
    <t>מספר קופסאות ל-24 שעות</t>
  </si>
  <si>
    <t>טונה בשמן</t>
  </si>
  <si>
    <t>זיתים חרוזית</t>
  </si>
  <si>
    <t>A2</t>
  </si>
  <si>
    <t>תירס גרעינים</t>
  </si>
  <si>
    <t>עלי גפן ממולאים באורז</t>
  </si>
  <si>
    <t>קוקטיל פירות</t>
  </si>
  <si>
    <t>עלות חודשית בש"ח לפני מע"מ</t>
  </si>
  <si>
    <t>נספח ג'- מחיר לניהול ואחזקה חודשית של מלאי חירום שב"ס בכפוף להנחיות המופיעות במכרז</t>
  </si>
  <si>
    <t>גודל אריזה</t>
  </si>
  <si>
    <t>סה"כ בק"ג / יחי'</t>
  </si>
  <si>
    <t>שימורי טונה</t>
  </si>
  <si>
    <t>קופסאות של 900 גרם</t>
  </si>
  <si>
    <t>זיתים ירוקים משומרים</t>
  </si>
  <si>
    <t>קופסאות של 9 ק"ג</t>
  </si>
  <si>
    <t>שימורי חומוס גרגירים</t>
  </si>
  <si>
    <t>קופסאות של חצי ק"ג</t>
  </si>
  <si>
    <t>שימורי חומוס עם טחינה (הערכת מחיר)</t>
  </si>
  <si>
    <t>קופסא של 130 גרם</t>
  </si>
  <si>
    <t>שימורי שעועית ירוקה</t>
  </si>
  <si>
    <t>קופסא של 2.6 ק"ג</t>
  </si>
  <si>
    <t>שימורי תירס</t>
  </si>
  <si>
    <t>ריבה</t>
  </si>
  <si>
    <t>דלי של 5 ק"ג</t>
  </si>
  <si>
    <t>שימורי שעועית לבנה עם רוטב עגבניות</t>
  </si>
  <si>
    <t>טחינה גולמית</t>
  </si>
  <si>
    <t xml:space="preserve">דלי של 5 ק"ג </t>
  </si>
  <si>
    <t>נספח א'- הצעת מחיר מכרז מכולת וביצים מעודכן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</si>
</sst>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"/>
    <numFmt numFmtId="165" formatCode="&quot;₪&quot;\ #,##0.00"/>
  </numFmts>
  <fonts count="2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u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rgb="FF000000"/>
      <name val="Arial"/>
      <family val="2"/>
    </font>
    <font>
      <b/>
      <sz val="14"/>
      <color theme="1"/>
      <name val="Arial"/>
      <family val="2"/>
      <scheme val="minor"/>
    </font>
    <font>
      <b/>
      <u/>
      <sz val="36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David"/>
      <family val="2"/>
      <charset val="177"/>
    </font>
    <font>
      <b/>
      <sz val="14"/>
      <color rgb="FF000000"/>
      <name val="David"/>
      <family val="2"/>
      <charset val="177"/>
    </font>
    <font>
      <sz val="12"/>
      <color rgb="FF000000"/>
      <name val="David"/>
      <family val="2"/>
      <charset val="177"/>
    </font>
    <font>
      <sz val="12"/>
      <name val="David"/>
      <family val="2"/>
      <charset val="177"/>
    </font>
    <font>
      <sz val="10"/>
      <color rgb="FF000000"/>
      <name val="Arial"/>
      <family val="2"/>
    </font>
    <font>
      <sz val="10"/>
      <name val="Verdana"/>
      <family val="2"/>
    </font>
    <font>
      <b/>
      <sz val="12"/>
      <name val="David"/>
      <family val="2"/>
      <charset val="177"/>
    </font>
    <font>
      <sz val="10"/>
      <name val="Arial"/>
      <family val="2"/>
      <charset val="177"/>
    </font>
    <font>
      <sz val="18"/>
      <color rgb="FF000000"/>
      <name val="Arial"/>
      <family val="2"/>
    </font>
    <font>
      <b/>
      <u/>
      <sz val="14"/>
      <color rgb="FF000000"/>
      <name val="David"/>
      <family val="2"/>
      <charset val="177"/>
    </font>
    <font>
      <sz val="11"/>
      <color theme="1"/>
      <name val="Calibri"/>
      <family val="2"/>
    </font>
    <font>
      <b/>
      <sz val="12"/>
      <color rgb="FF000000"/>
      <name val="Arial"/>
      <family val="2"/>
    </font>
    <font>
      <sz val="14"/>
      <color rgb="FF000000"/>
      <name val="David"/>
      <family val="2"/>
      <charset val="177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6"/>
      <color rgb="FF00000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EECE1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" fillId="0" borderId="0"/>
    <xf numFmtId="0" fontId="16" fillId="0" borderId="0"/>
    <xf numFmtId="0" fontId="1" fillId="0" borderId="0"/>
  </cellStyleXfs>
  <cellXfs count="394">
    <xf numFmtId="0" fontId="0" fillId="0" borderId="0" xfId="0"/>
    <xf numFmtId="0" fontId="9" fillId="4" borderId="7" xfId="0" applyFont="1" applyFill="1" applyBorder="1" applyAlignment="1" applyProtection="1">
      <alignment horizontal="center" vertical="center" wrapText="1"/>
      <protection locked="0"/>
    </xf>
    <xf numFmtId="2" fontId="12" fillId="0" borderId="1" xfId="3" applyNumberFormat="1" applyFont="1" applyFill="1" applyBorder="1" applyAlignment="1" applyProtection="1">
      <alignment horizontal="center" vertical="center" readingOrder="2"/>
      <protection locked="0"/>
    </xf>
    <xf numFmtId="165" fontId="12" fillId="0" borderId="1" xfId="0" applyNumberFormat="1" applyFont="1" applyFill="1" applyBorder="1" applyAlignment="1" applyProtection="1">
      <alignment horizontal="center" vertical="center"/>
      <protection locked="0"/>
    </xf>
    <xf numFmtId="165" fontId="12" fillId="0" borderId="11" xfId="0" applyNumberFormat="1" applyFont="1" applyFill="1" applyBorder="1" applyAlignment="1" applyProtection="1">
      <alignment horizontal="center" vertical="center"/>
      <protection locked="0"/>
    </xf>
    <xf numFmtId="165" fontId="12" fillId="0" borderId="2" xfId="0" applyNumberFormat="1" applyFont="1" applyFill="1" applyBorder="1" applyAlignment="1" applyProtection="1">
      <alignment horizontal="center" vertical="center"/>
      <protection locked="0"/>
    </xf>
    <xf numFmtId="165" fontId="12" fillId="0" borderId="17" xfId="0" applyNumberFormat="1" applyFont="1" applyFill="1" applyBorder="1" applyAlignment="1" applyProtection="1">
      <alignment horizontal="center" vertical="center"/>
      <protection locked="0"/>
    </xf>
    <xf numFmtId="165" fontId="12" fillId="0" borderId="18" xfId="0" applyNumberFormat="1" applyFont="1" applyFill="1" applyBorder="1" applyAlignment="1" applyProtection="1">
      <alignment horizontal="center" vertical="center"/>
      <protection locked="0"/>
    </xf>
    <xf numFmtId="165" fontId="12" fillId="0" borderId="2" xfId="4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center"/>
      <protection locked="0"/>
    </xf>
    <xf numFmtId="165" fontId="12" fillId="0" borderId="8" xfId="0" applyNumberFormat="1" applyFont="1" applyFill="1" applyBorder="1" applyAlignment="1" applyProtection="1">
      <alignment horizontal="center" vertical="center"/>
      <protection locked="0"/>
    </xf>
    <xf numFmtId="2" fontId="12" fillId="0" borderId="2" xfId="3" applyNumberFormat="1" applyFont="1" applyFill="1" applyBorder="1" applyAlignment="1" applyProtection="1">
      <alignment horizontal="center" vertical="center" readingOrder="2"/>
      <protection locked="0"/>
    </xf>
    <xf numFmtId="2" fontId="12" fillId="0" borderId="18" xfId="3" applyNumberFormat="1" applyFont="1" applyFill="1" applyBorder="1" applyAlignment="1" applyProtection="1">
      <alignment horizontal="center" vertical="center" readingOrder="2"/>
      <protection locked="0"/>
    </xf>
    <xf numFmtId="43" fontId="15" fillId="0" borderId="17" xfId="1" applyFont="1" applyFill="1" applyBorder="1" applyAlignment="1" applyProtection="1">
      <alignment horizontal="center" vertical="center"/>
      <protection locked="0"/>
    </xf>
    <xf numFmtId="165" fontId="12" fillId="0" borderId="17" xfId="4" applyNumberFormat="1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2" fontId="12" fillId="0" borderId="18" xfId="6" applyNumberFormat="1" applyFont="1" applyFill="1" applyBorder="1" applyAlignment="1" applyProtection="1">
      <alignment horizontal="center" vertical="center" readingOrder="2"/>
      <protection locked="0"/>
    </xf>
    <xf numFmtId="2" fontId="12" fillId="0" borderId="2" xfId="6" applyNumberFormat="1" applyFont="1" applyFill="1" applyBorder="1" applyAlignment="1" applyProtection="1">
      <alignment horizontal="center" vertical="center" readingOrder="2"/>
      <protection locked="0"/>
    </xf>
    <xf numFmtId="2" fontId="12" fillId="0" borderId="11" xfId="3" applyNumberFormat="1" applyFont="1" applyFill="1" applyBorder="1" applyAlignment="1" applyProtection="1">
      <alignment horizontal="center" vertical="center" readingOrder="2"/>
      <protection locked="0"/>
    </xf>
    <xf numFmtId="0" fontId="0" fillId="0" borderId="9" xfId="0" applyFill="1" applyBorder="1" applyAlignment="1" applyProtection="1">
      <alignment horizontal="center"/>
      <protection locked="0"/>
    </xf>
    <xf numFmtId="165" fontId="12" fillId="0" borderId="8" xfId="4" applyNumberFormat="1" applyFont="1" applyFill="1" applyBorder="1" applyAlignment="1" applyProtection="1">
      <alignment horizontal="center" vertical="center"/>
      <protection locked="0"/>
    </xf>
    <xf numFmtId="165" fontId="10" fillId="3" borderId="33" xfId="0" applyNumberFormat="1" applyFont="1" applyFill="1" applyBorder="1" applyAlignment="1" applyProtection="1">
      <alignment horizontal="center" vertical="center" wrapText="1"/>
      <protection locked="0"/>
    </xf>
    <xf numFmtId="165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/>
    <xf numFmtId="0" fontId="0" fillId="0" borderId="0" xfId="0" applyProtection="1"/>
    <xf numFmtId="0" fontId="0" fillId="0" borderId="0" xfId="0" applyAlignment="1" applyProtection="1">
      <alignment horizontal="center"/>
    </xf>
    <xf numFmtId="0" fontId="3" fillId="2" borderId="1" xfId="0" applyFont="1" applyFill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/>
    </xf>
    <xf numFmtId="164" fontId="0" fillId="0" borderId="2" xfId="0" applyNumberFormat="1" applyBorder="1" applyAlignment="1" applyProtection="1">
      <alignment horizontal="center"/>
    </xf>
    <xf numFmtId="165" fontId="0" fillId="0" borderId="0" xfId="0" applyNumberFormat="1" applyFill="1" applyBorder="1" applyProtection="1"/>
    <xf numFmtId="0" fontId="0" fillId="0" borderId="1" xfId="0" applyBorder="1" applyProtection="1"/>
    <xf numFmtId="165" fontId="0" fillId="0" borderId="2" xfId="0" applyNumberFormat="1" applyBorder="1" applyAlignment="1" applyProtection="1">
      <alignment horizontal="center"/>
    </xf>
    <xf numFmtId="165" fontId="5" fillId="0" borderId="0" xfId="0" applyNumberFormat="1" applyFont="1" applyFill="1" applyBorder="1" applyProtection="1"/>
    <xf numFmtId="0" fontId="6" fillId="0" borderId="2" xfId="0" applyFont="1" applyBorder="1" applyAlignment="1" applyProtection="1"/>
    <xf numFmtId="165" fontId="6" fillId="0" borderId="3" xfId="0" applyNumberFormat="1" applyFont="1" applyBorder="1" applyAlignment="1" applyProtection="1">
      <alignment horizontal="center"/>
    </xf>
    <xf numFmtId="0" fontId="6" fillId="0" borderId="1" xfId="0" applyFont="1" applyBorder="1" applyAlignment="1" applyProtection="1"/>
    <xf numFmtId="165" fontId="4" fillId="0" borderId="0" xfId="0" applyNumberFormat="1" applyFont="1" applyFill="1" applyBorder="1" applyProtection="1"/>
    <xf numFmtId="0" fontId="5" fillId="0" borderId="0" xfId="0" applyFont="1" applyProtection="1"/>
    <xf numFmtId="0" fontId="4" fillId="0" borderId="0" xfId="0" applyFont="1" applyFill="1" applyBorder="1" applyAlignment="1" applyProtection="1">
      <alignment vertical="center" wrapText="1"/>
    </xf>
    <xf numFmtId="0" fontId="7" fillId="0" borderId="0" xfId="0" applyFont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</xf>
    <xf numFmtId="0" fontId="9" fillId="4" borderId="7" xfId="0" applyFont="1" applyFill="1" applyBorder="1" applyAlignment="1" applyProtection="1">
      <alignment horizontal="center" vertical="center" wrapText="1"/>
    </xf>
    <xf numFmtId="0" fontId="10" fillId="4" borderId="8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1" fillId="5" borderId="1" xfId="0" applyFont="1" applyFill="1" applyBorder="1" applyAlignment="1" applyProtection="1">
      <alignment horizontal="center" vertical="center" wrapText="1"/>
    </xf>
    <xf numFmtId="0" fontId="12" fillId="5" borderId="1" xfId="0" applyFont="1" applyFill="1" applyBorder="1" applyAlignment="1" applyProtection="1">
      <alignment horizontal="center" vertical="center" readingOrder="2"/>
    </xf>
    <xf numFmtId="0" fontId="11" fillId="5" borderId="7" xfId="0" applyFont="1" applyFill="1" applyBorder="1" applyAlignment="1" applyProtection="1">
      <alignment horizontal="center" vertical="center" wrapText="1"/>
    </xf>
    <xf numFmtId="0" fontId="9" fillId="5" borderId="1" xfId="0" applyFont="1" applyFill="1" applyBorder="1" applyAlignment="1" applyProtection="1">
      <alignment horizontal="center" vertical="center" wrapText="1"/>
    </xf>
    <xf numFmtId="3" fontId="11" fillId="5" borderId="1" xfId="0" applyNumberFormat="1" applyFont="1" applyFill="1" applyBorder="1" applyAlignment="1" applyProtection="1">
      <alignment horizontal="center" vertical="center" wrapText="1"/>
    </xf>
    <xf numFmtId="3" fontId="9" fillId="6" borderId="1" xfId="0" applyNumberFormat="1" applyFont="1" applyFill="1" applyBorder="1" applyAlignment="1" applyProtection="1">
      <alignment horizontal="center" vertical="center" wrapText="1"/>
    </xf>
    <xf numFmtId="165" fontId="11" fillId="0" borderId="2" xfId="0" applyNumberFormat="1" applyFont="1" applyFill="1" applyBorder="1" applyAlignment="1" applyProtection="1">
      <alignment horizontal="center" vertical="center" wrapText="1"/>
    </xf>
    <xf numFmtId="165" fontId="8" fillId="7" borderId="1" xfId="0" applyNumberFormat="1" applyFont="1" applyFill="1" applyBorder="1" applyAlignment="1" applyProtection="1">
      <alignment horizontal="center"/>
    </xf>
    <xf numFmtId="3" fontId="11" fillId="0" borderId="1" xfId="0" applyNumberFormat="1" applyFont="1" applyFill="1" applyBorder="1" applyAlignment="1" applyProtection="1">
      <alignment horizontal="center" vertical="center" wrapText="1"/>
    </xf>
    <xf numFmtId="0" fontId="12" fillId="5" borderId="7" xfId="0" applyFont="1" applyFill="1" applyBorder="1" applyAlignment="1" applyProtection="1">
      <alignment horizontal="center" vertical="center" readingOrder="2"/>
    </xf>
    <xf numFmtId="0" fontId="9" fillId="5" borderId="7" xfId="0" applyFont="1" applyFill="1" applyBorder="1" applyAlignment="1" applyProtection="1">
      <alignment horizontal="center" vertical="center" wrapText="1"/>
    </xf>
    <xf numFmtId="3" fontId="11" fillId="0" borderId="7" xfId="0" applyNumberFormat="1" applyFont="1" applyFill="1" applyBorder="1" applyAlignment="1" applyProtection="1">
      <alignment horizontal="center" vertical="center" wrapText="1"/>
    </xf>
    <xf numFmtId="0" fontId="12" fillId="8" borderId="1" xfId="0" applyFont="1" applyFill="1" applyBorder="1" applyAlignment="1" applyProtection="1">
      <alignment horizontal="center" vertical="center" wrapText="1"/>
    </xf>
    <xf numFmtId="0" fontId="12" fillId="8" borderId="1" xfId="0" applyFont="1" applyFill="1" applyBorder="1" applyAlignment="1" applyProtection="1">
      <alignment horizontal="center" vertical="center"/>
    </xf>
    <xf numFmtId="3" fontId="12" fillId="8" borderId="1" xfId="0" applyNumberFormat="1" applyFont="1" applyFill="1" applyBorder="1" applyAlignment="1" applyProtection="1">
      <alignment horizontal="center" vertical="center"/>
    </xf>
    <xf numFmtId="165" fontId="12" fillId="0" borderId="1" xfId="0" applyNumberFormat="1" applyFont="1" applyFill="1" applyBorder="1" applyAlignment="1" applyProtection="1">
      <alignment horizontal="center" vertical="center"/>
    </xf>
    <xf numFmtId="165" fontId="5" fillId="0" borderId="2" xfId="0" applyNumberFormat="1" applyFont="1" applyFill="1" applyBorder="1" applyAlignment="1" applyProtection="1">
      <alignment horizontal="center" vertical="center"/>
    </xf>
    <xf numFmtId="0" fontId="0" fillId="9" borderId="0" xfId="0" applyFill="1" applyProtection="1"/>
    <xf numFmtId="0" fontId="12" fillId="10" borderId="10" xfId="0" applyFont="1" applyFill="1" applyBorder="1" applyAlignment="1" applyProtection="1">
      <alignment horizontal="center" vertical="center" wrapText="1"/>
    </xf>
    <xf numFmtId="0" fontId="12" fillId="10" borderId="10" xfId="0" applyFont="1" applyFill="1" applyBorder="1" applyAlignment="1" applyProtection="1">
      <alignment horizontal="center" vertical="center"/>
    </xf>
    <xf numFmtId="3" fontId="12" fillId="10" borderId="10" xfId="0" applyNumberFormat="1" applyFont="1" applyFill="1" applyBorder="1" applyAlignment="1" applyProtection="1">
      <alignment horizontal="center" vertical="center"/>
    </xf>
    <xf numFmtId="165" fontId="5" fillId="0" borderId="11" xfId="0" applyNumberFormat="1" applyFont="1" applyFill="1" applyBorder="1" applyAlignment="1" applyProtection="1">
      <alignment horizontal="center" vertical="center"/>
    </xf>
    <xf numFmtId="0" fontId="12" fillId="10" borderId="1" xfId="0" applyFont="1" applyFill="1" applyBorder="1" applyAlignment="1" applyProtection="1">
      <alignment horizontal="center" vertical="center" wrapText="1"/>
    </xf>
    <xf numFmtId="0" fontId="12" fillId="10" borderId="1" xfId="0" applyFont="1" applyFill="1" applyBorder="1" applyAlignment="1" applyProtection="1">
      <alignment horizontal="center" vertical="center"/>
    </xf>
    <xf numFmtId="3" fontId="12" fillId="10" borderId="1" xfId="0" applyNumberFormat="1" applyFont="1" applyFill="1" applyBorder="1" applyAlignment="1" applyProtection="1">
      <alignment horizontal="center" vertical="center"/>
    </xf>
    <xf numFmtId="165" fontId="12" fillId="0" borderId="2" xfId="0" applyNumberFormat="1" applyFont="1" applyFill="1" applyBorder="1" applyAlignment="1" applyProtection="1">
      <alignment horizontal="center" vertical="center"/>
    </xf>
    <xf numFmtId="0" fontId="12" fillId="10" borderId="12" xfId="0" applyFont="1" applyFill="1" applyBorder="1" applyAlignment="1" applyProtection="1">
      <alignment horizontal="center" vertical="center" wrapText="1"/>
    </xf>
    <xf numFmtId="0" fontId="12" fillId="10" borderId="2" xfId="0" applyFont="1" applyFill="1" applyBorder="1" applyAlignment="1" applyProtection="1">
      <alignment horizontal="center" vertical="center"/>
    </xf>
    <xf numFmtId="0" fontId="12" fillId="10" borderId="15" xfId="0" applyFont="1" applyFill="1" applyBorder="1" applyAlignment="1" applyProtection="1">
      <alignment horizontal="center" vertical="center"/>
    </xf>
    <xf numFmtId="0" fontId="12" fillId="10" borderId="7" xfId="0" applyFont="1" applyFill="1" applyBorder="1" applyAlignment="1" applyProtection="1">
      <alignment horizontal="center" vertical="center"/>
    </xf>
    <xf numFmtId="0" fontId="12" fillId="10" borderId="8" xfId="0" applyFont="1" applyFill="1" applyBorder="1" applyAlignment="1" applyProtection="1">
      <alignment horizontal="center" vertical="center"/>
    </xf>
    <xf numFmtId="0" fontId="12" fillId="10" borderId="16" xfId="0" applyFont="1" applyFill="1" applyBorder="1" applyAlignment="1" applyProtection="1">
      <alignment horizontal="center" vertical="center"/>
    </xf>
    <xf numFmtId="3" fontId="12" fillId="10" borderId="7" xfId="0" applyNumberFormat="1" applyFont="1" applyFill="1" applyBorder="1" applyAlignment="1" applyProtection="1">
      <alignment horizontal="center" vertical="center"/>
    </xf>
    <xf numFmtId="0" fontId="13" fillId="9" borderId="0" xfId="0" applyFont="1" applyFill="1" applyProtection="1"/>
    <xf numFmtId="3" fontId="9" fillId="6" borderId="15" xfId="0" applyNumberFormat="1" applyFont="1" applyFill="1" applyBorder="1" applyAlignment="1" applyProtection="1">
      <alignment horizontal="center" vertical="center" wrapText="1"/>
    </xf>
    <xf numFmtId="1" fontId="14" fillId="0" borderId="2" xfId="0" applyNumberFormat="1" applyFont="1" applyFill="1" applyBorder="1" applyAlignment="1" applyProtection="1">
      <alignment horizontal="center" vertical="center" readingOrder="2"/>
    </xf>
    <xf numFmtId="0" fontId="12" fillId="10" borderId="1" xfId="4" applyFont="1" applyFill="1" applyBorder="1" applyAlignment="1" applyProtection="1">
      <alignment horizontal="center" vertical="center"/>
    </xf>
    <xf numFmtId="0" fontId="12" fillId="10" borderId="1" xfId="4" applyFont="1" applyFill="1" applyBorder="1" applyAlignment="1" applyProtection="1">
      <alignment horizontal="center" vertical="center" readingOrder="2"/>
    </xf>
    <xf numFmtId="2" fontId="12" fillId="10" borderId="1" xfId="5" applyNumberFormat="1" applyFont="1" applyFill="1" applyBorder="1" applyAlignment="1" applyProtection="1">
      <alignment horizontal="center" vertical="center" readingOrder="2"/>
    </xf>
    <xf numFmtId="3" fontId="12" fillId="10" borderId="1" xfId="4" applyNumberFormat="1" applyFont="1" applyFill="1" applyBorder="1" applyAlignment="1" applyProtection="1">
      <alignment horizontal="center" vertical="center"/>
    </xf>
    <xf numFmtId="1" fontId="14" fillId="0" borderId="13" xfId="0" applyNumberFormat="1" applyFont="1" applyFill="1" applyBorder="1" applyAlignment="1" applyProtection="1">
      <alignment horizontal="center" vertical="center" readingOrder="2"/>
    </xf>
    <xf numFmtId="0" fontId="0" fillId="0" borderId="0" xfId="0" applyBorder="1" applyProtection="1"/>
    <xf numFmtId="0" fontId="12" fillId="10" borderId="1" xfId="4" applyFont="1" applyFill="1" applyBorder="1" applyAlignment="1" applyProtection="1">
      <alignment horizontal="center" vertical="center" wrapText="1"/>
    </xf>
    <xf numFmtId="0" fontId="12" fillId="10" borderId="9" xfId="0" applyFont="1" applyFill="1" applyBorder="1" applyAlignment="1" applyProtection="1">
      <alignment horizontal="center" vertical="center"/>
    </xf>
    <xf numFmtId="0" fontId="12" fillId="11" borderId="19" xfId="0" applyFont="1" applyFill="1" applyBorder="1" applyAlignment="1" applyProtection="1">
      <alignment horizontal="center" vertical="center" wrapText="1"/>
    </xf>
    <xf numFmtId="0" fontId="12" fillId="11" borderId="20" xfId="0" applyFont="1" applyFill="1" applyBorder="1" applyAlignment="1" applyProtection="1">
      <alignment horizontal="center" vertical="center"/>
    </xf>
    <xf numFmtId="0" fontId="12" fillId="11" borderId="10" xfId="0" applyFont="1" applyFill="1" applyBorder="1" applyAlignment="1" applyProtection="1">
      <alignment horizontal="center" vertical="center"/>
    </xf>
    <xf numFmtId="3" fontId="12" fillId="11" borderId="10" xfId="0" applyNumberFormat="1" applyFont="1" applyFill="1" applyBorder="1" applyAlignment="1" applyProtection="1">
      <alignment horizontal="center" vertical="center"/>
    </xf>
    <xf numFmtId="0" fontId="12" fillId="11" borderId="1" xfId="0" applyFont="1" applyFill="1" applyBorder="1" applyAlignment="1" applyProtection="1">
      <alignment horizontal="center" vertical="center"/>
    </xf>
    <xf numFmtId="3" fontId="12" fillId="11" borderId="1" xfId="0" applyNumberFormat="1" applyFont="1" applyFill="1" applyBorder="1" applyAlignment="1" applyProtection="1">
      <alignment horizontal="center" vertical="center"/>
    </xf>
    <xf numFmtId="0" fontId="12" fillId="11" borderId="21" xfId="0" applyFont="1" applyFill="1" applyBorder="1" applyAlignment="1" applyProtection="1">
      <alignment horizontal="center" vertical="center"/>
    </xf>
    <xf numFmtId="0" fontId="12" fillId="11" borderId="7" xfId="0" applyFont="1" applyFill="1" applyBorder="1" applyAlignment="1" applyProtection="1">
      <alignment horizontal="center" vertical="center"/>
    </xf>
    <xf numFmtId="3" fontId="12" fillId="11" borderId="7" xfId="0" applyNumberFormat="1" applyFont="1" applyFill="1" applyBorder="1" applyAlignment="1" applyProtection="1">
      <alignment horizontal="center" vertical="center"/>
    </xf>
    <xf numFmtId="0" fontId="13" fillId="9" borderId="0" xfId="0" applyFont="1" applyFill="1" applyAlignment="1" applyProtection="1">
      <alignment vertical="center" wrapText="1"/>
    </xf>
    <xf numFmtId="0" fontId="13" fillId="9" borderId="0" xfId="0" applyFont="1" applyFill="1" applyBorder="1" applyAlignment="1" applyProtection="1">
      <alignment vertical="center" wrapText="1"/>
    </xf>
    <xf numFmtId="0" fontId="12" fillId="8" borderId="1" xfId="0" applyFont="1" applyFill="1" applyBorder="1" applyAlignment="1" applyProtection="1">
      <alignment horizontal="center" vertical="center" readingOrder="2"/>
    </xf>
    <xf numFmtId="2" fontId="12" fillId="8" borderId="1" xfId="2" applyNumberFormat="1" applyFont="1" applyFill="1" applyBorder="1" applyAlignment="1" applyProtection="1">
      <alignment horizontal="center" vertical="center" readingOrder="2"/>
    </xf>
    <xf numFmtId="49" fontId="12" fillId="8" borderId="1" xfId="0" applyNumberFormat="1" applyFont="1" applyFill="1" applyBorder="1" applyAlignment="1" applyProtection="1">
      <alignment horizontal="center" vertical="center" wrapText="1" readingOrder="2"/>
    </xf>
    <xf numFmtId="0" fontId="12" fillId="8" borderId="1" xfId="4" applyFont="1" applyFill="1" applyBorder="1" applyAlignment="1" applyProtection="1">
      <alignment horizontal="center" vertical="center"/>
    </xf>
    <xf numFmtId="0" fontId="12" fillId="8" borderId="7" xfId="4" applyFont="1" applyFill="1" applyBorder="1" applyAlignment="1" applyProtection="1">
      <alignment horizontal="center" vertical="center"/>
    </xf>
    <xf numFmtId="3" fontId="12" fillId="8" borderId="1" xfId="4" applyNumberFormat="1" applyFont="1" applyFill="1" applyBorder="1" applyAlignment="1" applyProtection="1">
      <alignment horizontal="center" vertical="center"/>
    </xf>
    <xf numFmtId="0" fontId="13" fillId="9" borderId="0" xfId="0" applyFont="1" applyFill="1" applyBorder="1" applyAlignment="1" applyProtection="1">
      <alignment horizontal="center" vertical="center" wrapText="1"/>
    </xf>
    <xf numFmtId="0" fontId="12" fillId="8" borderId="21" xfId="7" applyFont="1" applyFill="1" applyBorder="1" applyAlignment="1" applyProtection="1">
      <alignment horizontal="center" vertical="center"/>
    </xf>
    <xf numFmtId="0" fontId="12" fillId="8" borderId="21" xfId="0" applyFont="1" applyFill="1" applyBorder="1" applyAlignment="1" applyProtection="1">
      <alignment horizontal="center" vertical="center"/>
    </xf>
    <xf numFmtId="0" fontId="12" fillId="8" borderId="9" xfId="4" applyFont="1" applyFill="1" applyBorder="1" applyAlignment="1" applyProtection="1">
      <alignment horizontal="center"/>
    </xf>
    <xf numFmtId="3" fontId="12" fillId="8" borderId="21" xfId="0" applyNumberFormat="1" applyFont="1" applyFill="1" applyBorder="1" applyAlignment="1" applyProtection="1">
      <alignment horizontal="center" vertical="center"/>
    </xf>
    <xf numFmtId="0" fontId="12" fillId="12" borderId="19" xfId="0" applyFont="1" applyFill="1" applyBorder="1" applyAlignment="1" applyProtection="1">
      <alignment horizontal="center" vertical="center" wrapText="1"/>
    </xf>
    <xf numFmtId="0" fontId="12" fillId="12" borderId="1" xfId="4" applyFont="1" applyFill="1" applyBorder="1" applyAlignment="1" applyProtection="1">
      <alignment horizontal="center" vertical="center"/>
    </xf>
    <xf numFmtId="0" fontId="12" fillId="12" borderId="1" xfId="0" applyFont="1" applyFill="1" applyBorder="1" applyAlignment="1" applyProtection="1">
      <alignment horizontal="center" vertical="center"/>
    </xf>
    <xf numFmtId="0" fontId="12" fillId="12" borderId="9" xfId="4" applyFont="1" applyFill="1" applyBorder="1" applyAlignment="1" applyProtection="1">
      <alignment horizontal="center"/>
    </xf>
    <xf numFmtId="3" fontId="12" fillId="12" borderId="1" xfId="4" applyNumberFormat="1" applyFont="1" applyFill="1" applyBorder="1" applyAlignment="1" applyProtection="1">
      <alignment horizontal="center" vertical="center"/>
    </xf>
    <xf numFmtId="0" fontId="12" fillId="12" borderId="21" xfId="7" applyFont="1" applyFill="1" applyBorder="1" applyAlignment="1" applyProtection="1">
      <alignment horizontal="center" vertical="center"/>
    </xf>
    <xf numFmtId="0" fontId="12" fillId="12" borderId="21" xfId="0" applyFont="1" applyFill="1" applyBorder="1" applyAlignment="1" applyProtection="1">
      <alignment horizontal="center" vertical="center"/>
    </xf>
    <xf numFmtId="3" fontId="12" fillId="12" borderId="21" xfId="0" applyNumberFormat="1" applyFont="1" applyFill="1" applyBorder="1" applyAlignment="1" applyProtection="1">
      <alignment horizontal="center" vertical="center"/>
    </xf>
    <xf numFmtId="0" fontId="12" fillId="13" borderId="19" xfId="0" applyFont="1" applyFill="1" applyBorder="1" applyAlignment="1" applyProtection="1">
      <alignment horizontal="center" vertical="center" wrapText="1"/>
    </xf>
    <xf numFmtId="0" fontId="12" fillId="13" borderId="20" xfId="0" applyFont="1" applyFill="1" applyBorder="1" applyAlignment="1" applyProtection="1">
      <alignment horizontal="center" vertical="center"/>
    </xf>
    <xf numFmtId="3" fontId="12" fillId="13" borderId="20" xfId="0" applyNumberFormat="1" applyFont="1" applyFill="1" applyBorder="1" applyAlignment="1" applyProtection="1">
      <alignment horizontal="center" vertical="center"/>
    </xf>
    <xf numFmtId="0" fontId="12" fillId="13" borderId="1" xfId="0" applyFont="1" applyFill="1" applyBorder="1" applyAlignment="1" applyProtection="1">
      <alignment horizontal="center" vertical="center"/>
    </xf>
    <xf numFmtId="3" fontId="12" fillId="13" borderId="1" xfId="0" applyNumberFormat="1" applyFont="1" applyFill="1" applyBorder="1" applyAlignment="1" applyProtection="1">
      <alignment horizontal="center" vertical="center"/>
    </xf>
    <xf numFmtId="0" fontId="12" fillId="13" borderId="21" xfId="0" applyFont="1" applyFill="1" applyBorder="1" applyAlignment="1" applyProtection="1">
      <alignment horizontal="center" vertical="center"/>
    </xf>
    <xf numFmtId="3" fontId="12" fillId="13" borderId="21" xfId="0" applyNumberFormat="1" applyFont="1" applyFill="1" applyBorder="1" applyAlignment="1" applyProtection="1">
      <alignment horizontal="center" vertical="center"/>
    </xf>
    <xf numFmtId="0" fontId="12" fillId="14" borderId="19" xfId="0" applyFont="1" applyFill="1" applyBorder="1" applyAlignment="1" applyProtection="1">
      <alignment horizontal="center" vertical="center"/>
    </xf>
    <xf numFmtId="0" fontId="12" fillId="14" borderId="20" xfId="0" applyFont="1" applyFill="1" applyBorder="1" applyAlignment="1" applyProtection="1">
      <alignment horizontal="center" vertical="center"/>
    </xf>
    <xf numFmtId="3" fontId="12" fillId="14" borderId="20" xfId="0" applyNumberFormat="1" applyFont="1" applyFill="1" applyBorder="1" applyAlignment="1" applyProtection="1">
      <alignment horizontal="center" vertical="center"/>
    </xf>
    <xf numFmtId="0" fontId="12" fillId="14" borderId="1" xfId="0" applyFont="1" applyFill="1" applyBorder="1" applyAlignment="1" applyProtection="1">
      <alignment horizontal="center" vertical="center"/>
    </xf>
    <xf numFmtId="3" fontId="12" fillId="14" borderId="1" xfId="0" applyNumberFormat="1" applyFont="1" applyFill="1" applyBorder="1" applyAlignment="1" applyProtection="1">
      <alignment horizontal="center" vertical="center"/>
    </xf>
    <xf numFmtId="0" fontId="12" fillId="14" borderId="1" xfId="4" applyFont="1" applyFill="1" applyBorder="1" applyAlignment="1" applyProtection="1">
      <alignment horizontal="center" vertical="center"/>
    </xf>
    <xf numFmtId="0" fontId="12" fillId="14" borderId="21" xfId="0" applyFont="1" applyFill="1" applyBorder="1" applyAlignment="1" applyProtection="1">
      <alignment horizontal="center" vertical="center"/>
    </xf>
    <xf numFmtId="3" fontId="12" fillId="14" borderId="21" xfId="0" applyNumberFormat="1" applyFont="1" applyFill="1" applyBorder="1" applyAlignment="1" applyProtection="1">
      <alignment horizontal="center" vertical="center"/>
    </xf>
    <xf numFmtId="1" fontId="12" fillId="15" borderId="19" xfId="0" applyNumberFormat="1" applyFont="1" applyFill="1" applyBorder="1" applyAlignment="1" applyProtection="1">
      <alignment horizontal="center" vertical="center"/>
    </xf>
    <xf numFmtId="0" fontId="12" fillId="15" borderId="20" xfId="0" applyFont="1" applyFill="1" applyBorder="1" applyAlignment="1" applyProtection="1">
      <alignment horizontal="center" vertical="center" readingOrder="2"/>
    </xf>
    <xf numFmtId="0" fontId="12" fillId="15" borderId="20" xfId="0" applyFont="1" applyFill="1" applyBorder="1" applyAlignment="1" applyProtection="1">
      <alignment horizontal="center" vertical="center"/>
    </xf>
    <xf numFmtId="2" fontId="12" fillId="15" borderId="20" xfId="2" applyNumberFormat="1" applyFont="1" applyFill="1" applyBorder="1" applyAlignment="1" applyProtection="1">
      <alignment horizontal="center" vertical="center" readingOrder="2"/>
    </xf>
    <xf numFmtId="2" fontId="12" fillId="15" borderId="20" xfId="0" applyNumberFormat="1" applyFont="1" applyFill="1" applyBorder="1" applyAlignment="1" applyProtection="1">
      <alignment horizontal="center" vertical="center"/>
    </xf>
    <xf numFmtId="0" fontId="12" fillId="15" borderId="1" xfId="0" applyFont="1" applyFill="1" applyBorder="1" applyAlignment="1" applyProtection="1">
      <alignment horizontal="center" vertical="center" readingOrder="2"/>
    </xf>
    <xf numFmtId="0" fontId="12" fillId="15" borderId="1" xfId="0" applyFont="1" applyFill="1" applyBorder="1" applyAlignment="1" applyProtection="1">
      <alignment horizontal="center" vertical="center"/>
    </xf>
    <xf numFmtId="2" fontId="12" fillId="15" borderId="1" xfId="2" applyNumberFormat="1" applyFont="1" applyFill="1" applyBorder="1" applyAlignment="1" applyProtection="1">
      <alignment horizontal="center" vertical="center" readingOrder="2"/>
    </xf>
    <xf numFmtId="2" fontId="12" fillId="15" borderId="1" xfId="0" applyNumberFormat="1" applyFont="1" applyFill="1" applyBorder="1" applyAlignment="1" applyProtection="1">
      <alignment horizontal="center" vertical="center"/>
    </xf>
    <xf numFmtId="0" fontId="12" fillId="15" borderId="1" xfId="0" applyFont="1" applyFill="1" applyBorder="1" applyAlignment="1" applyProtection="1">
      <alignment horizontal="center" vertical="center" wrapText="1"/>
    </xf>
    <xf numFmtId="0" fontId="0" fillId="16" borderId="0" xfId="0" applyFill="1" applyProtection="1"/>
    <xf numFmtId="0" fontId="12" fillId="15" borderId="7" xfId="0" applyFont="1" applyFill="1" applyBorder="1" applyAlignment="1" applyProtection="1">
      <alignment horizontal="center" vertical="center" readingOrder="2"/>
    </xf>
    <xf numFmtId="0" fontId="12" fillId="15" borderId="7" xfId="0" applyFont="1" applyFill="1" applyBorder="1" applyAlignment="1" applyProtection="1">
      <alignment horizontal="center" vertical="center"/>
    </xf>
    <xf numFmtId="2" fontId="12" fillId="15" borderId="7" xfId="2" applyNumberFormat="1" applyFont="1" applyFill="1" applyBorder="1" applyAlignment="1" applyProtection="1">
      <alignment horizontal="center" vertical="center" readingOrder="2"/>
    </xf>
    <xf numFmtId="2" fontId="12" fillId="15" borderId="7" xfId="0" applyNumberFormat="1" applyFont="1" applyFill="1" applyBorder="1" applyAlignment="1" applyProtection="1">
      <alignment horizontal="center" vertical="center"/>
    </xf>
    <xf numFmtId="165" fontId="5" fillId="0" borderId="17" xfId="0" applyNumberFormat="1" applyFont="1" applyFill="1" applyBorder="1" applyAlignment="1" applyProtection="1">
      <alignment horizontal="center" vertical="center"/>
    </xf>
    <xf numFmtId="0" fontId="0" fillId="0" borderId="27" xfId="0" applyBorder="1" applyProtection="1"/>
    <xf numFmtId="1" fontId="14" fillId="0" borderId="18" xfId="0" applyNumberFormat="1" applyFont="1" applyFill="1" applyBorder="1" applyAlignment="1" applyProtection="1">
      <alignment horizontal="center" vertical="center" readingOrder="2"/>
    </xf>
    <xf numFmtId="1" fontId="12" fillId="8" borderId="1" xfId="3" applyNumberFormat="1" applyFont="1" applyFill="1" applyBorder="1" applyAlignment="1" applyProtection="1">
      <alignment horizontal="center" vertical="center" readingOrder="2"/>
    </xf>
    <xf numFmtId="165" fontId="5" fillId="0" borderId="18" xfId="0" applyNumberFormat="1" applyFont="1" applyFill="1" applyBorder="1" applyAlignment="1" applyProtection="1">
      <alignment horizontal="center" vertical="center"/>
    </xf>
    <xf numFmtId="0" fontId="0" fillId="0" borderId="28" xfId="0" applyBorder="1" applyProtection="1"/>
    <xf numFmtId="1" fontId="12" fillId="8" borderId="1" xfId="0" applyNumberFormat="1" applyFont="1" applyFill="1" applyBorder="1" applyAlignment="1" applyProtection="1">
      <alignment horizontal="center" vertical="center"/>
    </xf>
    <xf numFmtId="0" fontId="0" fillId="0" borderId="29" xfId="0" applyBorder="1" applyProtection="1"/>
    <xf numFmtId="0" fontId="0" fillId="0" borderId="17" xfId="0" applyBorder="1" applyProtection="1"/>
    <xf numFmtId="0" fontId="12" fillId="8" borderId="1" xfId="7" applyFont="1" applyFill="1" applyBorder="1" applyAlignment="1" applyProtection="1">
      <alignment horizontal="center" vertical="center"/>
    </xf>
    <xf numFmtId="165" fontId="5" fillId="0" borderId="1" xfId="0" applyNumberFormat="1" applyFont="1" applyFill="1" applyBorder="1" applyAlignment="1" applyProtection="1">
      <alignment horizontal="center" vertical="center"/>
    </xf>
    <xf numFmtId="1" fontId="14" fillId="0" borderId="30" xfId="0" applyNumberFormat="1" applyFont="1" applyFill="1" applyBorder="1" applyAlignment="1" applyProtection="1">
      <alignment horizontal="center" vertical="center" readingOrder="2"/>
    </xf>
    <xf numFmtId="1" fontId="14" fillId="0" borderId="31" xfId="0" applyNumberFormat="1" applyFont="1" applyFill="1" applyBorder="1" applyAlignment="1" applyProtection="1">
      <alignment horizontal="center" vertical="center" readingOrder="2"/>
    </xf>
    <xf numFmtId="1" fontId="14" fillId="0" borderId="28" xfId="0" applyNumberFormat="1" applyFont="1" applyFill="1" applyBorder="1" applyAlignment="1" applyProtection="1">
      <alignment horizontal="center" vertical="center" readingOrder="2"/>
    </xf>
    <xf numFmtId="0" fontId="12" fillId="8" borderId="1" xfId="8" applyFont="1" applyFill="1" applyBorder="1" applyAlignment="1" applyProtection="1">
      <alignment horizontal="center" vertical="center" wrapText="1"/>
    </xf>
    <xf numFmtId="0" fontId="12" fillId="8" borderId="1" xfId="8" applyFont="1" applyFill="1" applyBorder="1" applyAlignment="1" applyProtection="1">
      <alignment horizontal="center" vertical="center"/>
    </xf>
    <xf numFmtId="1" fontId="14" fillId="0" borderId="23" xfId="0" applyNumberFormat="1" applyFont="1" applyFill="1" applyBorder="1" applyAlignment="1" applyProtection="1">
      <alignment horizontal="center" vertical="center" readingOrder="2"/>
    </xf>
    <xf numFmtId="0" fontId="12" fillId="8" borderId="1" xfId="9" applyFont="1" applyFill="1" applyBorder="1" applyAlignment="1" applyProtection="1">
      <alignment horizontal="center" vertical="center"/>
    </xf>
    <xf numFmtId="0" fontId="12" fillId="13" borderId="12" xfId="4" applyFont="1" applyFill="1" applyBorder="1" applyAlignment="1" applyProtection="1">
      <alignment horizontal="center" vertical="center"/>
    </xf>
    <xf numFmtId="0" fontId="12" fillId="13" borderId="10" xfId="0" applyFont="1" applyFill="1" applyBorder="1" applyAlignment="1" applyProtection="1">
      <alignment horizontal="center" vertical="center" readingOrder="2"/>
    </xf>
    <xf numFmtId="0" fontId="12" fillId="13" borderId="10" xfId="4" applyFont="1" applyFill="1" applyBorder="1" applyAlignment="1" applyProtection="1">
      <alignment horizontal="center" vertical="center"/>
    </xf>
    <xf numFmtId="3" fontId="12" fillId="13" borderId="10" xfId="4" applyNumberFormat="1" applyFont="1" applyFill="1" applyBorder="1" applyAlignment="1" applyProtection="1">
      <alignment horizontal="center" vertical="center"/>
    </xf>
    <xf numFmtId="0" fontId="12" fillId="13" borderId="19" xfId="4" applyFont="1" applyFill="1" applyBorder="1" applyAlignment="1" applyProtection="1">
      <alignment horizontal="center" vertical="center"/>
    </xf>
    <xf numFmtId="0" fontId="12" fillId="13" borderId="7" xfId="0" applyFont="1" applyFill="1" applyBorder="1" applyAlignment="1" applyProtection="1">
      <alignment horizontal="center" vertical="center" readingOrder="2"/>
    </xf>
    <xf numFmtId="0" fontId="12" fillId="13" borderId="7" xfId="4" applyFont="1" applyFill="1" applyBorder="1" applyAlignment="1" applyProtection="1">
      <alignment horizontal="center" vertical="center"/>
    </xf>
    <xf numFmtId="3" fontId="12" fillId="13" borderId="7" xfId="4" applyNumberFormat="1" applyFont="1" applyFill="1" applyBorder="1" applyAlignment="1" applyProtection="1">
      <alignment horizontal="center" vertical="center"/>
    </xf>
    <xf numFmtId="0" fontId="0" fillId="3" borderId="0" xfId="0" applyFill="1" applyProtection="1"/>
    <xf numFmtId="1" fontId="14" fillId="3" borderId="2" xfId="0" applyNumberFormat="1" applyFont="1" applyFill="1" applyBorder="1" applyAlignment="1" applyProtection="1">
      <alignment horizontal="center" vertical="center" readingOrder="2"/>
    </xf>
    <xf numFmtId="0" fontId="12" fillId="13" borderId="1" xfId="4" applyFont="1" applyFill="1" applyBorder="1" applyAlignment="1" applyProtection="1">
      <alignment horizontal="center" vertical="center"/>
    </xf>
    <xf numFmtId="3" fontId="12" fillId="13" borderId="1" xfId="4" applyNumberFormat="1" applyFont="1" applyFill="1" applyBorder="1" applyAlignment="1" applyProtection="1">
      <alignment horizontal="center" vertical="center"/>
    </xf>
    <xf numFmtId="0" fontId="12" fillId="17" borderId="19" xfId="4" applyFont="1" applyFill="1" applyBorder="1" applyAlignment="1" applyProtection="1">
      <alignment horizontal="center" vertical="center"/>
    </xf>
    <xf numFmtId="0" fontId="12" fillId="17" borderId="1" xfId="8" applyFont="1" applyFill="1" applyBorder="1" applyAlignment="1" applyProtection="1">
      <alignment horizontal="center" vertical="center" readingOrder="2"/>
    </xf>
    <xf numFmtId="0" fontId="12" fillId="17" borderId="1" xfId="4" applyFont="1" applyFill="1" applyBorder="1" applyAlignment="1" applyProtection="1">
      <alignment horizontal="center" vertical="center"/>
    </xf>
    <xf numFmtId="3" fontId="12" fillId="17" borderId="1" xfId="4" applyNumberFormat="1" applyFont="1" applyFill="1" applyBorder="1" applyAlignment="1" applyProtection="1">
      <alignment horizontal="center" vertical="center"/>
    </xf>
    <xf numFmtId="3" fontId="9" fillId="17" borderId="1" xfId="0" applyNumberFormat="1" applyFont="1" applyFill="1" applyBorder="1" applyAlignment="1" applyProtection="1">
      <alignment horizontal="center" vertical="center" wrapText="1"/>
    </xf>
    <xf numFmtId="0" fontId="12" fillId="6" borderId="19" xfId="4" applyFont="1" applyFill="1" applyBorder="1" applyAlignment="1" applyProtection="1">
      <alignment horizontal="center" vertical="center"/>
    </xf>
    <xf numFmtId="0" fontId="12" fillId="6" borderId="1" xfId="4" applyFont="1" applyFill="1" applyBorder="1" applyAlignment="1" applyProtection="1">
      <alignment horizontal="center" vertical="center"/>
    </xf>
    <xf numFmtId="0" fontId="12" fillId="6" borderId="7" xfId="4" applyFont="1" applyFill="1" applyBorder="1" applyAlignment="1" applyProtection="1">
      <alignment horizontal="center" vertical="center"/>
    </xf>
    <xf numFmtId="3" fontId="12" fillId="6" borderId="1" xfId="4" applyNumberFormat="1" applyFont="1" applyFill="1" applyBorder="1" applyAlignment="1" applyProtection="1">
      <alignment horizontal="center" vertical="center"/>
    </xf>
    <xf numFmtId="0" fontId="12" fillId="6" borderId="1" xfId="4" applyFont="1" applyFill="1" applyBorder="1" applyAlignment="1" applyProtection="1">
      <alignment horizontal="center" vertical="center" wrapText="1"/>
    </xf>
    <xf numFmtId="0" fontId="12" fillId="6" borderId="21" xfId="4" applyFont="1" applyFill="1" applyBorder="1" applyAlignment="1" applyProtection="1">
      <alignment horizontal="center" vertical="center"/>
    </xf>
    <xf numFmtId="3" fontId="12" fillId="6" borderId="21" xfId="4" applyNumberFormat="1" applyFont="1" applyFill="1" applyBorder="1" applyAlignment="1" applyProtection="1">
      <alignment horizontal="center" vertical="center"/>
    </xf>
    <xf numFmtId="0" fontId="12" fillId="18" borderId="19" xfId="0" applyFont="1" applyFill="1" applyBorder="1" applyAlignment="1" applyProtection="1">
      <alignment horizontal="center" vertical="center"/>
    </xf>
    <xf numFmtId="0" fontId="12" fillId="18" borderId="20" xfId="0" applyFont="1" applyFill="1" applyBorder="1" applyAlignment="1" applyProtection="1">
      <alignment horizontal="center" vertical="center" readingOrder="2"/>
    </xf>
    <xf numFmtId="0" fontId="12" fillId="18" borderId="20" xfId="0" applyFont="1" applyFill="1" applyBorder="1" applyAlignment="1" applyProtection="1">
      <alignment horizontal="center" vertical="center"/>
    </xf>
    <xf numFmtId="0" fontId="12" fillId="18" borderId="20" xfId="0" applyFont="1" applyFill="1" applyBorder="1" applyAlignment="1" applyProtection="1">
      <alignment horizontal="center" vertical="center" wrapText="1"/>
    </xf>
    <xf numFmtId="2" fontId="12" fillId="18" borderId="20" xfId="2" applyNumberFormat="1" applyFont="1" applyFill="1" applyBorder="1" applyAlignment="1" applyProtection="1">
      <alignment horizontal="center" vertical="center" readingOrder="2"/>
    </xf>
    <xf numFmtId="3" fontId="12" fillId="18" borderId="20" xfId="0" applyNumberFormat="1" applyFont="1" applyFill="1" applyBorder="1" applyAlignment="1" applyProtection="1">
      <alignment horizontal="center" vertical="center"/>
    </xf>
    <xf numFmtId="0" fontId="12" fillId="18" borderId="1" xfId="0" applyFont="1" applyFill="1" applyBorder="1" applyAlignment="1" applyProtection="1">
      <alignment horizontal="center" vertical="center"/>
    </xf>
    <xf numFmtId="0" fontId="12" fillId="18" borderId="1" xfId="0" applyFont="1" applyFill="1" applyBorder="1" applyAlignment="1" applyProtection="1">
      <alignment horizontal="center" vertical="center" readingOrder="2"/>
    </xf>
    <xf numFmtId="2" fontId="12" fillId="18" borderId="1" xfId="2" applyNumberFormat="1" applyFont="1" applyFill="1" applyBorder="1" applyAlignment="1" applyProtection="1">
      <alignment horizontal="center" vertical="center" readingOrder="2"/>
    </xf>
    <xf numFmtId="3" fontId="12" fillId="18" borderId="1" xfId="0" applyNumberFormat="1" applyFont="1" applyFill="1" applyBorder="1" applyAlignment="1" applyProtection="1">
      <alignment horizontal="center" vertical="center"/>
    </xf>
    <xf numFmtId="0" fontId="12" fillId="18" borderId="1" xfId="0" applyFont="1" applyFill="1" applyBorder="1" applyAlignment="1" applyProtection="1">
      <alignment horizontal="center" vertical="center" wrapText="1"/>
    </xf>
    <xf numFmtId="0" fontId="12" fillId="18" borderId="1" xfId="0" applyFont="1" applyFill="1" applyBorder="1" applyAlignment="1" applyProtection="1">
      <alignment horizontal="center" vertical="center" wrapText="1" readingOrder="2"/>
    </xf>
    <xf numFmtId="1" fontId="14" fillId="19" borderId="1" xfId="0" applyNumberFormat="1" applyFont="1" applyFill="1" applyBorder="1" applyAlignment="1" applyProtection="1">
      <alignment horizontal="center" vertical="center" readingOrder="2"/>
    </xf>
    <xf numFmtId="0" fontId="14" fillId="0" borderId="1" xfId="0" applyFont="1" applyFill="1" applyBorder="1" applyAlignment="1" applyProtection="1">
      <alignment horizontal="center" vertical="center" readingOrder="2"/>
    </xf>
    <xf numFmtId="0" fontId="12" fillId="18" borderId="7" xfId="0" applyFont="1" applyFill="1" applyBorder="1" applyAlignment="1" applyProtection="1">
      <alignment horizontal="center" vertical="center"/>
    </xf>
    <xf numFmtId="0" fontId="12" fillId="18" borderId="7" xfId="0" applyFont="1" applyFill="1" applyBorder="1" applyAlignment="1" applyProtection="1">
      <alignment horizontal="center" vertical="center" readingOrder="2"/>
    </xf>
    <xf numFmtId="3" fontId="12" fillId="18" borderId="7" xfId="0" applyNumberFormat="1" applyFont="1" applyFill="1" applyBorder="1" applyAlignment="1" applyProtection="1">
      <alignment horizontal="center" vertical="center"/>
    </xf>
    <xf numFmtId="165" fontId="5" fillId="0" borderId="8" xfId="0" applyNumberFormat="1" applyFont="1" applyFill="1" applyBorder="1" applyAlignment="1" applyProtection="1">
      <alignment horizontal="center" vertical="center"/>
    </xf>
    <xf numFmtId="0" fontId="12" fillId="12" borderId="20" xfId="0" applyFont="1" applyFill="1" applyBorder="1" applyAlignment="1" applyProtection="1">
      <alignment horizontal="center" vertical="center" readingOrder="2"/>
    </xf>
    <xf numFmtId="0" fontId="12" fillId="12" borderId="20" xfId="0" applyFont="1" applyFill="1" applyBorder="1" applyAlignment="1" applyProtection="1">
      <alignment horizontal="center" vertical="center"/>
    </xf>
    <xf numFmtId="3" fontId="12" fillId="12" borderId="20" xfId="0" applyNumberFormat="1" applyFont="1" applyFill="1" applyBorder="1" applyAlignment="1" applyProtection="1">
      <alignment horizontal="center" vertical="center"/>
    </xf>
    <xf numFmtId="3" fontId="12" fillId="12" borderId="10" xfId="0" applyNumberFormat="1" applyFont="1" applyFill="1" applyBorder="1" applyAlignment="1" applyProtection="1">
      <alignment horizontal="center" vertical="center"/>
    </xf>
    <xf numFmtId="0" fontId="12" fillId="12" borderId="1" xfId="0" applyFont="1" applyFill="1" applyBorder="1" applyAlignment="1" applyProtection="1">
      <alignment horizontal="center" vertical="center" readingOrder="2"/>
    </xf>
    <xf numFmtId="3" fontId="12" fillId="12" borderId="1" xfId="0" applyNumberFormat="1" applyFont="1" applyFill="1" applyBorder="1" applyAlignment="1" applyProtection="1">
      <alignment horizontal="center" vertical="center"/>
    </xf>
    <xf numFmtId="1" fontId="14" fillId="0" borderId="0" xfId="0" applyNumberFormat="1" applyFont="1" applyFill="1" applyBorder="1" applyAlignment="1" applyProtection="1">
      <alignment horizontal="center" vertical="center" readingOrder="2"/>
    </xf>
    <xf numFmtId="0" fontId="12" fillId="12" borderId="26" xfId="0" applyFont="1" applyFill="1" applyBorder="1" applyAlignment="1" applyProtection="1">
      <alignment horizontal="center" vertical="center"/>
    </xf>
    <xf numFmtId="165" fontId="5" fillId="0" borderId="32" xfId="0" applyNumberFormat="1" applyFont="1" applyFill="1" applyBorder="1" applyAlignment="1" applyProtection="1">
      <alignment horizontal="center" vertical="center"/>
    </xf>
    <xf numFmtId="0" fontId="12" fillId="13" borderId="12" xfId="0" applyFont="1" applyFill="1" applyBorder="1" applyAlignment="1" applyProtection="1">
      <alignment horizontal="center" vertical="center"/>
    </xf>
    <xf numFmtId="0" fontId="12" fillId="13" borderId="10" xfId="0" applyFont="1" applyFill="1" applyBorder="1" applyAlignment="1" applyProtection="1">
      <alignment horizontal="center" vertical="center"/>
    </xf>
    <xf numFmtId="0" fontId="12" fillId="5" borderId="19" xfId="0" applyFont="1" applyFill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</xf>
    <xf numFmtId="3" fontId="12" fillId="20" borderId="1" xfId="0" applyNumberFormat="1" applyFont="1" applyFill="1" applyBorder="1" applyAlignment="1" applyProtection="1">
      <alignment horizontal="center" vertical="center"/>
    </xf>
    <xf numFmtId="0" fontId="12" fillId="13" borderId="19" xfId="0" applyFont="1" applyFill="1" applyBorder="1" applyAlignment="1" applyProtection="1">
      <alignment horizontal="center" vertical="center"/>
    </xf>
    <xf numFmtId="0" fontId="12" fillId="13" borderId="1" xfId="0" applyFont="1" applyFill="1" applyBorder="1" applyAlignment="1" applyProtection="1">
      <alignment horizontal="center" vertical="center" readingOrder="2"/>
    </xf>
    <xf numFmtId="2" fontId="12" fillId="13" borderId="1" xfId="2" applyNumberFormat="1" applyFont="1" applyFill="1" applyBorder="1" applyAlignment="1" applyProtection="1">
      <alignment horizontal="center" vertical="center" readingOrder="2"/>
    </xf>
    <xf numFmtId="0" fontId="12" fillId="13" borderId="7" xfId="0" applyFont="1" applyFill="1" applyBorder="1" applyAlignment="1" applyProtection="1">
      <alignment horizontal="center" vertical="center"/>
    </xf>
    <xf numFmtId="3" fontId="12" fillId="13" borderId="7" xfId="0" applyNumberFormat="1" applyFont="1" applyFill="1" applyBorder="1" applyAlignment="1" applyProtection="1">
      <alignment horizontal="center" vertical="center"/>
    </xf>
    <xf numFmtId="1" fontId="14" fillId="0" borderId="11" xfId="0" applyNumberFormat="1" applyFont="1" applyFill="1" applyBorder="1" applyAlignment="1" applyProtection="1">
      <alignment horizontal="center" vertical="center" readingOrder="2"/>
    </xf>
    <xf numFmtId="0" fontId="15" fillId="8" borderId="1" xfId="0" applyFont="1" applyFill="1" applyBorder="1" applyAlignment="1" applyProtection="1">
      <alignment horizontal="center" vertical="center"/>
    </xf>
    <xf numFmtId="1" fontId="14" fillId="0" borderId="8" xfId="0" applyNumberFormat="1" applyFont="1" applyFill="1" applyBorder="1" applyAlignment="1" applyProtection="1">
      <alignment horizontal="center" vertical="center" readingOrder="2"/>
    </xf>
    <xf numFmtId="1" fontId="14" fillId="0" borderId="1" xfId="0" applyNumberFormat="1" applyFont="1" applyFill="1" applyBorder="1" applyAlignment="1" applyProtection="1">
      <alignment horizontal="center" vertical="center" readingOrder="2"/>
    </xf>
    <xf numFmtId="0" fontId="12" fillId="8" borderId="1" xfId="8" applyFont="1" applyFill="1" applyBorder="1" applyAlignment="1" applyProtection="1">
      <alignment horizontal="center" vertical="center" readingOrder="2"/>
    </xf>
    <xf numFmtId="0" fontId="13" fillId="0" borderId="0" xfId="0" applyFont="1" applyFill="1" applyAlignment="1" applyProtection="1">
      <alignment vertical="center" wrapText="1"/>
    </xf>
    <xf numFmtId="0" fontId="12" fillId="8" borderId="1" xfId="4" applyFont="1" applyFill="1" applyBorder="1" applyAlignment="1" applyProtection="1">
      <alignment horizontal="center" vertical="center" readingOrder="2"/>
    </xf>
    <xf numFmtId="2" fontId="12" fillId="13" borderId="10" xfId="2" applyNumberFormat="1" applyFont="1" applyFill="1" applyBorder="1" applyAlignment="1" applyProtection="1">
      <alignment horizontal="center" vertical="center" readingOrder="2"/>
    </xf>
    <xf numFmtId="0" fontId="12" fillId="13" borderId="1" xfId="0" applyFont="1" applyFill="1" applyBorder="1" applyAlignment="1" applyProtection="1">
      <alignment horizontal="center" vertical="center" wrapText="1"/>
    </xf>
    <xf numFmtId="0" fontId="12" fillId="2" borderId="19" xfId="0" applyFont="1" applyFill="1" applyBorder="1" applyAlignment="1" applyProtection="1">
      <alignment horizontal="center" vertical="center"/>
    </xf>
    <xf numFmtId="0" fontId="12" fillId="2" borderId="20" xfId="0" applyFont="1" applyFill="1" applyBorder="1" applyAlignment="1" applyProtection="1">
      <alignment horizontal="center" vertical="center" readingOrder="2"/>
    </xf>
    <xf numFmtId="0" fontId="12" fillId="2" borderId="20" xfId="0" applyFont="1" applyFill="1" applyBorder="1" applyAlignment="1" applyProtection="1">
      <alignment horizontal="center" vertical="center"/>
    </xf>
    <xf numFmtId="2" fontId="12" fillId="2" borderId="20" xfId="2" applyNumberFormat="1" applyFont="1" applyFill="1" applyBorder="1" applyAlignment="1" applyProtection="1">
      <alignment horizontal="center" vertical="center" readingOrder="2"/>
    </xf>
    <xf numFmtId="3" fontId="12" fillId="2" borderId="20" xfId="0" applyNumberFormat="1" applyFont="1" applyFill="1" applyBorder="1" applyAlignment="1" applyProtection="1">
      <alignment horizontal="center" vertical="center"/>
    </xf>
    <xf numFmtId="0" fontId="12" fillId="2" borderId="10" xfId="0" applyFont="1" applyFill="1" applyBorder="1" applyAlignment="1" applyProtection="1">
      <alignment horizontal="center" vertical="center" readingOrder="2"/>
    </xf>
    <xf numFmtId="0" fontId="12" fillId="2" borderId="10" xfId="0" applyFont="1" applyFill="1" applyBorder="1" applyAlignment="1" applyProtection="1">
      <alignment horizontal="center" vertical="center"/>
    </xf>
    <xf numFmtId="2" fontId="12" fillId="2" borderId="10" xfId="2" applyNumberFormat="1" applyFont="1" applyFill="1" applyBorder="1" applyAlignment="1" applyProtection="1">
      <alignment horizontal="center" vertical="center" readingOrder="2"/>
    </xf>
    <xf numFmtId="3" fontId="12" fillId="2" borderId="10" xfId="0" applyNumberFormat="1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horizontal="center" vertical="center" readingOrder="2"/>
    </xf>
    <xf numFmtId="0" fontId="12" fillId="2" borderId="1" xfId="0" applyFont="1" applyFill="1" applyBorder="1" applyAlignment="1" applyProtection="1">
      <alignment horizontal="center" vertical="center"/>
    </xf>
    <xf numFmtId="2" fontId="12" fillId="2" borderId="1" xfId="2" applyNumberFormat="1" applyFont="1" applyFill="1" applyBorder="1" applyAlignment="1" applyProtection="1">
      <alignment horizontal="center" vertical="center" readingOrder="2"/>
    </xf>
    <xf numFmtId="3" fontId="12" fillId="2" borderId="1" xfId="0" applyNumberFormat="1" applyFont="1" applyFill="1" applyBorder="1" applyAlignment="1" applyProtection="1">
      <alignment horizontal="center" vertical="center"/>
    </xf>
    <xf numFmtId="3" fontId="12" fillId="2" borderId="1" xfId="4" applyNumberFormat="1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horizontal="center" vertical="center" wrapText="1"/>
    </xf>
    <xf numFmtId="0" fontId="12" fillId="2" borderId="1" xfId="4" applyFont="1" applyFill="1" applyBorder="1" applyAlignment="1" applyProtection="1">
      <alignment horizontal="center" vertical="center"/>
    </xf>
    <xf numFmtId="0" fontId="12" fillId="2" borderId="7" xfId="4" applyFont="1" applyFill="1" applyBorder="1" applyAlignment="1" applyProtection="1">
      <alignment horizontal="center" vertical="center"/>
    </xf>
    <xf numFmtId="0" fontId="12" fillId="2" borderId="1" xfId="4" applyFont="1" applyFill="1" applyBorder="1" applyAlignment="1" applyProtection="1">
      <alignment horizontal="center" vertical="center" readingOrder="2"/>
    </xf>
    <xf numFmtId="0" fontId="12" fillId="2" borderId="9" xfId="4" applyFont="1" applyFill="1" applyBorder="1" applyAlignment="1" applyProtection="1">
      <alignment horizontal="center" vertical="center"/>
    </xf>
    <xf numFmtId="2" fontId="12" fillId="2" borderId="1" xfId="5" applyNumberFormat="1" applyFont="1" applyFill="1" applyBorder="1" applyAlignment="1" applyProtection="1">
      <alignment horizontal="center" vertical="center" readingOrder="2"/>
    </xf>
    <xf numFmtId="2" fontId="12" fillId="2" borderId="7" xfId="5" applyNumberFormat="1" applyFont="1" applyFill="1" applyBorder="1" applyAlignment="1" applyProtection="1">
      <alignment horizontal="center" vertical="center" readingOrder="2"/>
    </xf>
    <xf numFmtId="3" fontId="12" fillId="2" borderId="7" xfId="4" applyNumberFormat="1" applyFont="1" applyFill="1" applyBorder="1" applyAlignment="1" applyProtection="1">
      <alignment horizontal="center" vertical="center"/>
    </xf>
    <xf numFmtId="0" fontId="12" fillId="2" borderId="7" xfId="4" applyFont="1" applyFill="1" applyBorder="1" applyAlignment="1" applyProtection="1">
      <alignment horizontal="center" vertical="center" readingOrder="2"/>
    </xf>
    <xf numFmtId="0" fontId="12" fillId="2" borderId="21" xfId="0" applyFont="1" applyFill="1" applyBorder="1" applyAlignment="1" applyProtection="1">
      <alignment horizontal="center" vertical="center"/>
    </xf>
    <xf numFmtId="3" fontId="12" fillId="2" borderId="21" xfId="0" applyNumberFormat="1" applyFont="1" applyFill="1" applyBorder="1" applyAlignment="1" applyProtection="1">
      <alignment horizontal="center" vertical="center"/>
    </xf>
    <xf numFmtId="0" fontId="12" fillId="21" borderId="19" xfId="0" applyFont="1" applyFill="1" applyBorder="1" applyAlignment="1" applyProtection="1">
      <alignment horizontal="center" vertical="center"/>
    </xf>
    <xf numFmtId="0" fontId="12" fillId="21" borderId="20" xfId="0" applyFont="1" applyFill="1" applyBorder="1" applyAlignment="1" applyProtection="1">
      <alignment horizontal="center" vertical="center" readingOrder="2"/>
    </xf>
    <xf numFmtId="0" fontId="12" fillId="21" borderId="20" xfId="0" applyFont="1" applyFill="1" applyBorder="1" applyAlignment="1" applyProtection="1">
      <alignment horizontal="center" vertical="center"/>
    </xf>
    <xf numFmtId="0" fontId="12" fillId="21" borderId="20" xfId="0" applyFont="1" applyFill="1" applyBorder="1" applyAlignment="1" applyProtection="1">
      <alignment horizontal="center" vertical="center" wrapText="1"/>
    </xf>
    <xf numFmtId="2" fontId="12" fillId="21" borderId="20" xfId="2" applyNumberFormat="1" applyFont="1" applyFill="1" applyBorder="1" applyAlignment="1" applyProtection="1">
      <alignment horizontal="center" vertical="center" readingOrder="2"/>
    </xf>
    <xf numFmtId="3" fontId="12" fillId="21" borderId="20" xfId="0" applyNumberFormat="1" applyFont="1" applyFill="1" applyBorder="1" applyAlignment="1" applyProtection="1">
      <alignment horizontal="center" vertical="center"/>
    </xf>
    <xf numFmtId="0" fontId="12" fillId="21" borderId="1" xfId="0" applyFont="1" applyFill="1" applyBorder="1" applyAlignment="1" applyProtection="1">
      <alignment horizontal="center" vertical="center" readingOrder="2"/>
    </xf>
    <xf numFmtId="2" fontId="12" fillId="21" borderId="1" xfId="2" applyNumberFormat="1" applyFont="1" applyFill="1" applyBorder="1" applyAlignment="1" applyProtection="1">
      <alignment horizontal="center" vertical="center" readingOrder="2"/>
    </xf>
    <xf numFmtId="3" fontId="12" fillId="21" borderId="1" xfId="0" applyNumberFormat="1" applyFont="1" applyFill="1" applyBorder="1" applyAlignment="1" applyProtection="1">
      <alignment horizontal="center" vertical="center"/>
    </xf>
    <xf numFmtId="0" fontId="12" fillId="21" borderId="1" xfId="0" applyFont="1" applyFill="1" applyBorder="1" applyAlignment="1" applyProtection="1">
      <alignment horizontal="center" vertical="center"/>
    </xf>
    <xf numFmtId="0" fontId="12" fillId="21" borderId="1" xfId="0" applyFont="1" applyFill="1" applyBorder="1" applyAlignment="1" applyProtection="1">
      <alignment horizontal="center" vertical="center" wrapText="1"/>
    </xf>
    <xf numFmtId="3" fontId="12" fillId="21" borderId="1" xfId="4" applyNumberFormat="1" applyFont="1" applyFill="1" applyBorder="1" applyAlignment="1" applyProtection="1">
      <alignment horizontal="center" vertical="center"/>
    </xf>
    <xf numFmtId="0" fontId="12" fillId="21" borderId="21" xfId="0" applyFont="1" applyFill="1" applyBorder="1" applyAlignment="1" applyProtection="1">
      <alignment horizontal="center" vertical="center"/>
    </xf>
    <xf numFmtId="3" fontId="12" fillId="21" borderId="21" xfId="0" applyNumberFormat="1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13" fillId="0" borderId="0" xfId="0" applyFont="1" applyFill="1" applyBorder="1" applyAlignment="1" applyProtection="1">
      <alignment vertical="center" wrapText="1"/>
    </xf>
    <xf numFmtId="0" fontId="11" fillId="0" borderId="0" xfId="0" applyFont="1" applyBorder="1" applyProtection="1"/>
    <xf numFmtId="0" fontId="11" fillId="0" borderId="0" xfId="0" applyFont="1" applyBorder="1" applyAlignment="1" applyProtection="1">
      <alignment horizontal="center"/>
    </xf>
    <xf numFmtId="3" fontId="11" fillId="20" borderId="0" xfId="0" applyNumberFormat="1" applyFont="1" applyFill="1" applyBorder="1" applyAlignment="1" applyProtection="1">
      <alignment horizontal="center"/>
    </xf>
    <xf numFmtId="0" fontId="11" fillId="5" borderId="0" xfId="0" applyFont="1" applyFill="1" applyBorder="1" applyAlignment="1" applyProtection="1">
      <alignment horizontal="center"/>
    </xf>
    <xf numFmtId="3" fontId="11" fillId="5" borderId="0" xfId="0" applyNumberFormat="1" applyFont="1" applyFill="1" applyBorder="1" applyAlignment="1" applyProtection="1">
      <alignment horizontal="center"/>
    </xf>
    <xf numFmtId="0" fontId="11" fillId="5" borderId="0" xfId="0" applyFont="1" applyFill="1" applyBorder="1" applyProtection="1"/>
    <xf numFmtId="165" fontId="0" fillId="0" borderId="0" xfId="0" applyNumberFormat="1" applyFill="1" applyProtection="1"/>
    <xf numFmtId="165" fontId="0" fillId="0" borderId="0" xfId="0" applyNumberFormat="1" applyAlignment="1" applyProtection="1">
      <alignment horizontal="center"/>
    </xf>
    <xf numFmtId="0" fontId="18" fillId="0" borderId="0" xfId="0" applyFont="1" applyBorder="1" applyAlignment="1" applyProtection="1"/>
    <xf numFmtId="0" fontId="10" fillId="22" borderId="33" xfId="0" applyFont="1" applyFill="1" applyBorder="1" applyAlignment="1" applyProtection="1">
      <alignment horizontal="center" vertical="center" wrapText="1" readingOrder="2"/>
    </xf>
    <xf numFmtId="0" fontId="10" fillId="22" borderId="6" xfId="0" applyFont="1" applyFill="1" applyBorder="1" applyAlignment="1" applyProtection="1">
      <alignment horizontal="center" vertical="center" wrapText="1" readingOrder="2"/>
    </xf>
    <xf numFmtId="0" fontId="9" fillId="0" borderId="34" xfId="0" applyFont="1" applyBorder="1" applyAlignment="1" applyProtection="1">
      <alignment horizontal="right" vertical="center" readingOrder="2"/>
    </xf>
    <xf numFmtId="0" fontId="5" fillId="0" borderId="35" xfId="0" applyFont="1" applyBorder="1" applyAlignment="1" applyProtection="1">
      <alignment horizontal="center" vertical="center" readingOrder="1"/>
    </xf>
    <xf numFmtId="0" fontId="19" fillId="0" borderId="35" xfId="0" applyFont="1" applyBorder="1" applyAlignment="1" applyProtection="1">
      <alignment horizontal="center" vertical="center"/>
    </xf>
    <xf numFmtId="3" fontId="20" fillId="0" borderId="35" xfId="0" applyNumberFormat="1" applyFont="1" applyBorder="1" applyAlignment="1" applyProtection="1">
      <alignment horizontal="center" vertical="center" readingOrder="1"/>
    </xf>
    <xf numFmtId="0" fontId="21" fillId="2" borderId="4" xfId="0" applyFont="1" applyFill="1" applyBorder="1" applyAlignment="1" applyProtection="1">
      <alignment horizontal="center"/>
    </xf>
    <xf numFmtId="0" fontId="18" fillId="0" borderId="0" xfId="0" applyFont="1" applyBorder="1" applyAlignment="1" applyProtection="1">
      <alignment horizontal="center"/>
    </xf>
    <xf numFmtId="0" fontId="22" fillId="0" borderId="34" xfId="0" applyFont="1" applyBorder="1" applyAlignment="1" applyProtection="1">
      <alignment horizontal="center" vertical="center" wrapText="1" readingOrder="2"/>
    </xf>
    <xf numFmtId="3" fontId="23" fillId="0" borderId="1" xfId="0" applyNumberFormat="1" applyFont="1" applyBorder="1" applyAlignment="1" applyProtection="1">
      <alignment horizontal="center" vertical="center" wrapText="1" readingOrder="1"/>
    </xf>
    <xf numFmtId="0" fontId="22" fillId="0" borderId="14" xfId="0" applyFont="1" applyBorder="1" applyAlignment="1" applyProtection="1">
      <alignment horizontal="center" vertical="center" wrapText="1" readingOrder="2"/>
    </xf>
    <xf numFmtId="0" fontId="5" fillId="0" borderId="0" xfId="0" applyFont="1" applyBorder="1" applyProtection="1"/>
    <xf numFmtId="0" fontId="0" fillId="0" borderId="0" xfId="0" applyBorder="1" applyAlignment="1" applyProtection="1">
      <alignment horizontal="center"/>
    </xf>
    <xf numFmtId="0" fontId="5" fillId="5" borderId="0" xfId="0" applyFont="1" applyFill="1" applyBorder="1" applyAlignment="1" applyProtection="1">
      <alignment horizontal="center"/>
    </xf>
    <xf numFmtId="3" fontId="5" fillId="5" borderId="0" xfId="0" applyNumberFormat="1" applyFont="1" applyFill="1" applyBorder="1" applyAlignment="1" applyProtection="1">
      <alignment horizontal="center"/>
    </xf>
    <xf numFmtId="0" fontId="0" fillId="5" borderId="0" xfId="0" applyFill="1" applyBorder="1" applyProtection="1"/>
    <xf numFmtId="0" fontId="5" fillId="5" borderId="0" xfId="0" applyFont="1" applyFill="1" applyBorder="1" applyProtection="1"/>
    <xf numFmtId="0" fontId="5" fillId="0" borderId="0" xfId="0" applyFont="1" applyBorder="1" applyAlignment="1" applyProtection="1">
      <alignment horizontal="center"/>
    </xf>
    <xf numFmtId="3" fontId="5" fillId="20" borderId="0" xfId="0" applyNumberFormat="1" applyFont="1" applyFill="1" applyBorder="1" applyAlignment="1" applyProtection="1">
      <alignment horizontal="center"/>
    </xf>
    <xf numFmtId="0" fontId="17" fillId="7" borderId="15" xfId="0" applyFont="1" applyFill="1" applyBorder="1" applyAlignment="1" applyProtection="1">
      <alignment vertical="center" wrapText="1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165" fontId="12" fillId="10" borderId="2" xfId="4" applyNumberFormat="1" applyFont="1" applyFill="1" applyBorder="1" applyAlignment="1" applyProtection="1">
      <alignment horizontal="center" vertical="center"/>
      <protection locked="0"/>
    </xf>
    <xf numFmtId="2" fontId="12" fillId="10" borderId="2" xfId="6" applyNumberFormat="1" applyFont="1" applyFill="1" applyBorder="1" applyAlignment="1" applyProtection="1">
      <alignment horizontal="center" vertical="center" readingOrder="2"/>
      <protection locked="0"/>
    </xf>
    <xf numFmtId="165" fontId="11" fillId="5" borderId="0" xfId="0" applyNumberFormat="1" applyFont="1" applyFill="1" applyBorder="1" applyAlignment="1" applyProtection="1">
      <alignment horizontal="center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165" fontId="5" fillId="5" borderId="0" xfId="0" applyNumberFormat="1" applyFont="1" applyFill="1" applyBorder="1" applyAlignment="1" applyProtection="1">
      <alignment horizontal="center"/>
      <protection locked="0"/>
    </xf>
    <xf numFmtId="0" fontId="0" fillId="5" borderId="0" xfId="0" applyFill="1" applyBorder="1" applyAlignment="1" applyProtection="1">
      <alignment horizontal="center"/>
      <protection locked="0"/>
    </xf>
    <xf numFmtId="165" fontId="5" fillId="0" borderId="0" xfId="0" applyNumberFormat="1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0" xfId="0" applyFont="1" applyBorder="1" applyAlignment="1" applyProtection="1"/>
    <xf numFmtId="0" fontId="21" fillId="2" borderId="2" xfId="0" applyFont="1" applyFill="1" applyBorder="1" applyAlignment="1" applyProtection="1"/>
    <xf numFmtId="0" fontId="0" fillId="0" borderId="0" xfId="0" applyProtection="1">
      <protection locked="0"/>
    </xf>
    <xf numFmtId="0" fontId="11" fillId="5" borderId="1" xfId="0" applyFont="1" applyFill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protection locked="0"/>
    </xf>
    <xf numFmtId="0" fontId="18" fillId="0" borderId="0" xfId="0" applyFont="1" applyBorder="1" applyAlignment="1" applyProtection="1"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0" fillId="22" borderId="6" xfId="0" applyFont="1" applyFill="1" applyBorder="1" applyAlignment="1" applyProtection="1">
      <alignment horizontal="center" vertical="center" wrapText="1" readingOrder="2"/>
      <protection locked="0"/>
    </xf>
    <xf numFmtId="0" fontId="5" fillId="0" borderId="35" xfId="0" applyFont="1" applyBorder="1" applyAlignment="1" applyProtection="1">
      <alignment horizontal="center" vertical="center" readingOrder="1"/>
      <protection locked="0"/>
    </xf>
    <xf numFmtId="0" fontId="21" fillId="0" borderId="36" xfId="0" applyFont="1" applyFill="1" applyBorder="1" applyAlignment="1" applyProtection="1"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23" fillId="0" borderId="24" xfId="0" applyFont="1" applyBorder="1" applyAlignment="1" applyProtection="1">
      <alignment horizontal="center" vertical="center" wrapText="1" readingOrder="2"/>
      <protection locked="0"/>
    </xf>
    <xf numFmtId="0" fontId="23" fillId="0" borderId="23" xfId="0" applyFont="1" applyBorder="1" applyAlignment="1" applyProtection="1">
      <alignment horizontal="center" vertical="center" wrapText="1" readingOrder="2"/>
      <protection locked="0"/>
    </xf>
    <xf numFmtId="0" fontId="21" fillId="2" borderId="15" xfId="0" applyFont="1" applyFill="1" applyBorder="1" applyAlignment="1" applyProtection="1">
      <protection locked="0"/>
    </xf>
    <xf numFmtId="0" fontId="24" fillId="7" borderId="2" xfId="0" applyFont="1" applyFill="1" applyBorder="1" applyAlignment="1" applyProtection="1">
      <alignment horizontal="center" vertical="center" wrapText="1"/>
      <protection locked="0"/>
    </xf>
    <xf numFmtId="0" fontId="24" fillId="7" borderId="2" xfId="0" applyFont="1" applyFill="1" applyBorder="1" applyAlignment="1" applyProtection="1">
      <alignment vertical="center" wrapText="1"/>
      <protection locked="0"/>
    </xf>
    <xf numFmtId="0" fontId="12" fillId="21" borderId="25" xfId="0" applyFont="1" applyFill="1" applyBorder="1" applyAlignment="1" applyProtection="1">
      <alignment horizontal="center" vertical="center"/>
    </xf>
    <xf numFmtId="0" fontId="12" fillId="21" borderId="9" xfId="0" applyFont="1" applyFill="1" applyBorder="1" applyAlignment="1" applyProtection="1">
      <alignment horizontal="center" vertical="center"/>
    </xf>
    <xf numFmtId="0" fontId="12" fillId="21" borderId="26" xfId="0" applyFont="1" applyFill="1" applyBorder="1" applyAlignment="1" applyProtection="1">
      <alignment horizontal="center" vertical="center"/>
    </xf>
    <xf numFmtId="0" fontId="12" fillId="21" borderId="25" xfId="0" applyFont="1" applyFill="1" applyBorder="1" applyAlignment="1" applyProtection="1">
      <alignment horizontal="center" vertical="center" wrapText="1"/>
    </xf>
    <xf numFmtId="0" fontId="12" fillId="21" borderId="9" xfId="0" applyFont="1" applyFill="1" applyBorder="1" applyAlignment="1" applyProtection="1">
      <alignment horizontal="center" vertical="center" wrapText="1"/>
    </xf>
    <xf numFmtId="0" fontId="12" fillId="21" borderId="10" xfId="0" applyFont="1" applyFill="1" applyBorder="1" applyAlignment="1" applyProtection="1">
      <alignment horizontal="center" vertical="center" wrapText="1"/>
    </xf>
    <xf numFmtId="0" fontId="12" fillId="21" borderId="7" xfId="0" applyFont="1" applyFill="1" applyBorder="1" applyAlignment="1" applyProtection="1">
      <alignment horizontal="center" vertical="center" wrapText="1"/>
    </xf>
    <xf numFmtId="0" fontId="12" fillId="21" borderId="26" xfId="0" applyFont="1" applyFill="1" applyBorder="1" applyAlignment="1" applyProtection="1">
      <alignment horizontal="center" vertical="center" wrapText="1"/>
    </xf>
    <xf numFmtId="0" fontId="12" fillId="6" borderId="7" xfId="4" applyFont="1" applyFill="1" applyBorder="1" applyAlignment="1" applyProtection="1">
      <alignment horizontal="center" vertical="center" wrapText="1"/>
    </xf>
    <xf numFmtId="0" fontId="12" fillId="6" borderId="9" xfId="4" applyFont="1" applyFill="1" applyBorder="1" applyAlignment="1" applyProtection="1">
      <alignment horizontal="center" vertical="center" wrapText="1"/>
    </xf>
    <xf numFmtId="0" fontId="12" fillId="6" borderId="26" xfId="4" applyFont="1" applyFill="1" applyBorder="1" applyAlignment="1" applyProtection="1">
      <alignment horizontal="center" vertical="center" wrapText="1"/>
    </xf>
    <xf numFmtId="0" fontId="12" fillId="18" borderId="25" xfId="0" applyFont="1" applyFill="1" applyBorder="1" applyAlignment="1" applyProtection="1">
      <alignment horizontal="center" vertical="center"/>
    </xf>
    <xf numFmtId="0" fontId="12" fillId="18" borderId="9" xfId="0" applyFont="1" applyFill="1" applyBorder="1" applyAlignment="1" applyProtection="1">
      <alignment horizontal="center" vertical="center"/>
    </xf>
    <xf numFmtId="0" fontId="12" fillId="18" borderId="26" xfId="0" applyFont="1" applyFill="1" applyBorder="1" applyAlignment="1" applyProtection="1">
      <alignment horizontal="center" vertical="center"/>
    </xf>
    <xf numFmtId="0" fontId="12" fillId="12" borderId="25" xfId="0" applyFont="1" applyFill="1" applyBorder="1" applyAlignment="1" applyProtection="1">
      <alignment horizontal="center" vertical="center"/>
    </xf>
    <xf numFmtId="0" fontId="12" fillId="12" borderId="9" xfId="0" applyFont="1" applyFill="1" applyBorder="1" applyAlignment="1" applyProtection="1">
      <alignment horizontal="center" vertical="center"/>
    </xf>
    <xf numFmtId="0" fontId="12" fillId="12" borderId="26" xfId="0" applyFont="1" applyFill="1" applyBorder="1" applyAlignment="1" applyProtection="1">
      <alignment horizontal="center" vertical="center"/>
    </xf>
    <xf numFmtId="0" fontId="12" fillId="13" borderId="25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center" vertical="center"/>
    </xf>
    <xf numFmtId="0" fontId="12" fillId="13" borderId="9" xfId="0" applyFont="1" applyFill="1" applyBorder="1" applyAlignment="1" applyProtection="1">
      <alignment horizontal="center" vertical="center"/>
    </xf>
    <xf numFmtId="0" fontId="12" fillId="8" borderId="1" xfId="0" applyFont="1" applyFill="1" applyBorder="1" applyAlignment="1" applyProtection="1">
      <alignment horizontal="center" vertical="center" readingOrder="2"/>
    </xf>
    <xf numFmtId="0" fontId="15" fillId="8" borderId="1" xfId="0" applyFont="1" applyFill="1" applyBorder="1" applyAlignment="1" applyProtection="1">
      <alignment horizontal="center" vertical="center"/>
    </xf>
    <xf numFmtId="0" fontId="12" fillId="8" borderId="1" xfId="4" applyFont="1" applyFill="1" applyBorder="1" applyAlignment="1" applyProtection="1">
      <alignment horizontal="center" vertical="center"/>
    </xf>
    <xf numFmtId="0" fontId="12" fillId="13" borderId="9" xfId="0" applyFont="1" applyFill="1" applyBorder="1" applyAlignment="1" applyProtection="1">
      <alignment horizontal="center" vertical="center" readingOrder="2"/>
    </xf>
    <xf numFmtId="0" fontId="12" fillId="13" borderId="26" xfId="0" applyFont="1" applyFill="1" applyBorder="1" applyAlignment="1" applyProtection="1">
      <alignment horizontal="center" vertical="center" readingOrder="2"/>
    </xf>
    <xf numFmtId="0" fontId="12" fillId="2" borderId="25" xfId="0" applyFont="1" applyFill="1" applyBorder="1" applyAlignment="1" applyProtection="1">
      <alignment horizontal="center" vertical="center"/>
    </xf>
    <xf numFmtId="0" fontId="12" fillId="2" borderId="9" xfId="0" applyFont="1" applyFill="1" applyBorder="1" applyAlignment="1" applyProtection="1">
      <alignment horizontal="center" vertical="center"/>
    </xf>
    <xf numFmtId="0" fontId="12" fillId="2" borderId="26" xfId="0" applyFont="1" applyFill="1" applyBorder="1" applyAlignment="1" applyProtection="1">
      <alignment horizontal="center" vertical="center"/>
    </xf>
    <xf numFmtId="0" fontId="12" fillId="2" borderId="7" xfId="4" applyFont="1" applyFill="1" applyBorder="1" applyAlignment="1" applyProtection="1">
      <alignment horizontal="center" vertical="center"/>
    </xf>
    <xf numFmtId="0" fontId="12" fillId="2" borderId="9" xfId="4" applyFont="1" applyFill="1" applyBorder="1" applyAlignment="1" applyProtection="1">
      <alignment horizontal="center" vertical="center"/>
    </xf>
    <xf numFmtId="0" fontId="12" fillId="6" borderId="10" xfId="4" applyFont="1" applyFill="1" applyBorder="1" applyAlignment="1" applyProtection="1">
      <alignment horizontal="center" vertical="center" wrapText="1"/>
    </xf>
    <xf numFmtId="0" fontId="12" fillId="11" borderId="9" xfId="0" applyFont="1" applyFill="1" applyBorder="1" applyAlignment="1" applyProtection="1">
      <alignment horizontal="center" vertical="center"/>
    </xf>
    <xf numFmtId="49" fontId="12" fillId="8" borderId="1" xfId="0" applyNumberFormat="1" applyFont="1" applyFill="1" applyBorder="1" applyAlignment="1" applyProtection="1">
      <alignment horizontal="center" vertical="center" wrapText="1"/>
    </xf>
    <xf numFmtId="0" fontId="13" fillId="9" borderId="22" xfId="0" applyFont="1" applyFill="1" applyBorder="1" applyAlignment="1" applyProtection="1">
      <alignment horizontal="center" vertical="center" wrapText="1"/>
    </xf>
    <xf numFmtId="0" fontId="13" fillId="9" borderId="23" xfId="0" applyFont="1" applyFill="1" applyBorder="1" applyAlignment="1" applyProtection="1">
      <alignment horizontal="center" vertical="center" wrapText="1"/>
    </xf>
    <xf numFmtId="0" fontId="13" fillId="9" borderId="24" xfId="0" applyFont="1" applyFill="1" applyBorder="1" applyAlignment="1" applyProtection="1">
      <alignment horizontal="center" vertical="center" wrapText="1"/>
    </xf>
    <xf numFmtId="0" fontId="12" fillId="13" borderId="26" xfId="0" applyFont="1" applyFill="1" applyBorder="1" applyAlignment="1" applyProtection="1">
      <alignment horizontal="center" vertical="center"/>
    </xf>
    <xf numFmtId="49" fontId="12" fillId="13" borderId="25" xfId="0" applyNumberFormat="1" applyFont="1" applyFill="1" applyBorder="1" applyAlignment="1" applyProtection="1">
      <alignment horizontal="center" vertical="center" wrapText="1"/>
    </xf>
    <xf numFmtId="49" fontId="12" fillId="13" borderId="9" xfId="0" applyNumberFormat="1" applyFont="1" applyFill="1" applyBorder="1" applyAlignment="1" applyProtection="1">
      <alignment horizontal="center" vertical="center" wrapText="1"/>
    </xf>
    <xf numFmtId="49" fontId="12" fillId="13" borderId="26" xfId="0" applyNumberFormat="1" applyFont="1" applyFill="1" applyBorder="1" applyAlignment="1" applyProtection="1">
      <alignment horizontal="center" vertical="center" wrapText="1"/>
    </xf>
    <xf numFmtId="0" fontId="12" fillId="14" borderId="25" xfId="0" applyFont="1" applyFill="1" applyBorder="1" applyAlignment="1" applyProtection="1">
      <alignment horizontal="center" vertical="center"/>
    </xf>
    <xf numFmtId="0" fontId="12" fillId="14" borderId="9" xfId="0" applyFont="1" applyFill="1" applyBorder="1" applyAlignment="1" applyProtection="1">
      <alignment horizontal="center" vertical="center"/>
    </xf>
    <xf numFmtId="0" fontId="12" fillId="6" borderId="9" xfId="0" applyFont="1" applyFill="1" applyBorder="1" applyAlignment="1" applyProtection="1">
      <alignment horizontal="center" vertical="center"/>
    </xf>
    <xf numFmtId="0" fontId="12" fillId="14" borderId="26" xfId="0" applyFont="1" applyFill="1" applyBorder="1" applyAlignment="1" applyProtection="1">
      <alignment horizontal="center" vertical="center"/>
    </xf>
    <xf numFmtId="49" fontId="12" fillId="15" borderId="25" xfId="0" applyNumberFormat="1" applyFont="1" applyFill="1" applyBorder="1" applyAlignment="1" applyProtection="1">
      <alignment horizontal="center" vertical="center" wrapText="1" readingOrder="2"/>
    </xf>
    <xf numFmtId="49" fontId="12" fillId="15" borderId="9" xfId="0" applyNumberFormat="1" applyFont="1" applyFill="1" applyBorder="1" applyAlignment="1" applyProtection="1">
      <alignment horizontal="center" vertical="center" wrapText="1" readingOrder="2"/>
    </xf>
    <xf numFmtId="0" fontId="12" fillId="8" borderId="1" xfId="0" applyFont="1" applyFill="1" applyBorder="1" applyAlignment="1" applyProtection="1">
      <alignment horizontal="center" vertical="center"/>
    </xf>
    <xf numFmtId="0" fontId="12" fillId="10" borderId="10" xfId="0" applyFont="1" applyFill="1" applyBorder="1" applyAlignment="1" applyProtection="1">
      <alignment horizontal="center" vertical="center"/>
    </xf>
    <xf numFmtId="0" fontId="12" fillId="10" borderId="1" xfId="0" applyFont="1" applyFill="1" applyBorder="1" applyAlignment="1" applyProtection="1">
      <alignment horizontal="center" vertical="center"/>
    </xf>
    <xf numFmtId="0" fontId="12" fillId="10" borderId="9" xfId="0" applyFont="1" applyFill="1" applyBorder="1" applyAlignment="1" applyProtection="1">
      <alignment horizontal="center" vertical="center"/>
    </xf>
    <xf numFmtId="49" fontId="12" fillId="10" borderId="10" xfId="0" applyNumberFormat="1" applyFont="1" applyFill="1" applyBorder="1" applyAlignment="1" applyProtection="1">
      <alignment horizontal="center" vertical="center"/>
    </xf>
    <xf numFmtId="49" fontId="12" fillId="10" borderId="1" xfId="0" applyNumberFormat="1" applyFont="1" applyFill="1" applyBorder="1" applyAlignment="1" applyProtection="1">
      <alignment horizontal="center" vertical="center"/>
    </xf>
    <xf numFmtId="49" fontId="12" fillId="10" borderId="14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0" fontId="3" fillId="3" borderId="4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11" fillId="5" borderId="7" xfId="0" applyFont="1" applyFill="1" applyBorder="1" applyAlignment="1" applyProtection="1">
      <alignment horizontal="center" vertical="center" wrapText="1"/>
    </xf>
    <xf numFmtId="0" fontId="11" fillId="5" borderId="9" xfId="0" applyFont="1" applyFill="1" applyBorder="1" applyAlignment="1" applyProtection="1">
      <alignment horizontal="center" vertical="center" wrapText="1"/>
    </xf>
    <xf numFmtId="0" fontId="12" fillId="8" borderId="1" xfId="0" applyFont="1" applyFill="1" applyBorder="1" applyAlignment="1" applyProtection="1">
      <alignment horizontal="center" vertical="center" wrapText="1"/>
    </xf>
  </cellXfs>
  <cellStyles count="10">
    <cellStyle name="Comma" xfId="1" builtinId="3"/>
    <cellStyle name="Currency" xfId="2" builtinId="4"/>
    <cellStyle name="Currency 2" xfId="5"/>
    <cellStyle name="Normal" xfId="0" builtinId="0"/>
    <cellStyle name="Normal 2 2" xfId="8"/>
    <cellStyle name="Normal 3" xfId="4"/>
    <cellStyle name="Normal 4" xfId="9"/>
    <cellStyle name="Normal_גיליון1_1" xfId="7"/>
    <cellStyle name="Percent" xfId="3" builtinId="5"/>
    <cellStyle name="Percent 2" xfId="6"/>
  </cellStyles>
  <dxfs count="8"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492;&#1510;&#1514;&#1506;%20&#1502;&#1495;&#1497;&#1512;%20&#1502;&#1499;&#1493;&#1500;&#1495;&#1514;%20&#1514;%20&#1502;&#1506;&#1493;&#1491;&#1499;&#15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וח הזמנות לפריט - כמותי"/>
      <sheetName val="דוח הזמנות לפריט - כמותי ללא יח"/>
      <sheetName val="גיליון1"/>
      <sheetName val="גיליון2"/>
      <sheetName val="pvot הצעת מחיר"/>
      <sheetName val="הצעת מחיר"/>
      <sheetName val="גיליון3"/>
      <sheetName val="גיליון6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>
            <v>0</v>
          </cell>
          <cell r="B1">
            <v>0</v>
          </cell>
          <cell r="C1">
            <v>0</v>
          </cell>
        </row>
        <row r="2">
          <cell r="A2">
            <v>0</v>
          </cell>
          <cell r="C2">
            <v>0</v>
          </cell>
        </row>
        <row r="3">
          <cell r="A3">
            <v>0</v>
          </cell>
          <cell r="B3">
            <v>0</v>
          </cell>
          <cell r="C3">
            <v>0</v>
          </cell>
        </row>
        <row r="4">
          <cell r="A4">
            <v>0</v>
          </cell>
          <cell r="B4" t="str">
            <v>קבוצת אוכלוסייה להזמנה</v>
          </cell>
          <cell r="C4">
            <v>0</v>
          </cell>
        </row>
        <row r="5">
          <cell r="A5" t="str">
            <v>מקט ספק</v>
          </cell>
          <cell r="B5" t="str">
            <v>תיאור מקט</v>
          </cell>
          <cell r="C5" t="str">
            <v>סה"כ כמות מוזמנת</v>
          </cell>
        </row>
        <row r="6">
          <cell r="A6">
            <v>74</v>
          </cell>
          <cell r="B6" t="str">
            <v>"אבקת אפיה  1 ק""ג"</v>
          </cell>
          <cell r="C6">
            <v>939</v>
          </cell>
        </row>
        <row r="7">
          <cell r="A7">
            <v>3583</v>
          </cell>
          <cell r="B7" t="str">
            <v>"אבקת ג'לטין  -  ק""ג</v>
          </cell>
          <cell r="C7">
            <v>3</v>
          </cell>
        </row>
        <row r="8">
          <cell r="A8">
            <v>2456</v>
          </cell>
          <cell r="B8" t="str">
            <v>אבקת ג'לי</v>
          </cell>
          <cell r="C8">
            <v>396</v>
          </cell>
        </row>
        <row r="9">
          <cell r="A9">
            <v>58</v>
          </cell>
          <cell r="B9" t="str">
            <v>אבקת מרק אפונה  באריזה של 1 קג</v>
          </cell>
          <cell r="C9">
            <v>85</v>
          </cell>
        </row>
        <row r="10">
          <cell r="A10">
            <v>3019</v>
          </cell>
          <cell r="B10" t="str">
            <v>אבקת מרק בצל - (קג)</v>
          </cell>
          <cell r="C10">
            <v>490</v>
          </cell>
        </row>
        <row r="11">
          <cell r="A11">
            <v>3023</v>
          </cell>
          <cell r="B11" t="str">
            <v>אבקת מרק בקר באריזה של 1 קג</v>
          </cell>
          <cell r="C11">
            <v>145</v>
          </cell>
        </row>
        <row r="12">
          <cell r="A12">
            <v>4087</v>
          </cell>
          <cell r="B12" t="str">
            <v>"אבקת מרק בשר כשל""פ  באריזה של 1 ק""ג</v>
          </cell>
          <cell r="C12">
            <v>14</v>
          </cell>
        </row>
        <row r="13">
          <cell r="A13">
            <v>2482</v>
          </cell>
          <cell r="B13" t="str">
            <v>"אבקת מרק ט.עוף תלמה/אוסם - ק""ג"</v>
          </cell>
          <cell r="C13">
            <v>17350</v>
          </cell>
        </row>
        <row r="14">
          <cell r="A14">
            <v>2934</v>
          </cell>
          <cell r="B14" t="str">
            <v>אבקת מרק  ירקות  באריזה של 1 קג</v>
          </cell>
          <cell r="C14">
            <v>370</v>
          </cell>
        </row>
        <row r="15">
          <cell r="A15">
            <v>1466</v>
          </cell>
          <cell r="B15" t="str">
            <v>אבקת מרק עוף פרווה</v>
          </cell>
          <cell r="C15">
            <v>1760</v>
          </cell>
        </row>
        <row r="16">
          <cell r="A16">
            <v>4088</v>
          </cell>
          <cell r="B16" t="str">
            <v>"אבקת מרק עוף פרווה כשל""פ  באריזה של 1 קג</v>
          </cell>
          <cell r="C16">
            <v>890</v>
          </cell>
        </row>
        <row r="17">
          <cell r="A17">
            <v>70</v>
          </cell>
          <cell r="B17" t="str">
            <v>אבקת מרק פטריות באריזה של 1 קג</v>
          </cell>
          <cell r="C17">
            <v>435</v>
          </cell>
        </row>
        <row r="18">
          <cell r="A18">
            <v>76</v>
          </cell>
          <cell r="B18" t="str">
            <v>"אבקת סוכר 1 ק""""ג</v>
          </cell>
          <cell r="C18">
            <v>290</v>
          </cell>
        </row>
        <row r="19">
          <cell r="A19">
            <v>4225</v>
          </cell>
          <cell r="B19" t="str">
            <v>"אבקת שום באריזה של 1 ק""ג</v>
          </cell>
          <cell r="C19">
            <v>379</v>
          </cell>
        </row>
        <row r="20">
          <cell r="A20">
            <v>78</v>
          </cell>
          <cell r="B20" t="str">
            <v>אבקת שוקו 1 ק"ג</v>
          </cell>
          <cell r="C20">
            <v>67</v>
          </cell>
        </row>
        <row r="21">
          <cell r="A21">
            <v>978</v>
          </cell>
          <cell r="B21" t="str">
            <v>" אגוזי מלך קלופים תפזורת 12.5 ק""ג"</v>
          </cell>
          <cell r="C21">
            <v>600</v>
          </cell>
        </row>
        <row r="22">
          <cell r="A22">
            <v>80</v>
          </cell>
          <cell r="B22" t="str">
            <v>"אגוז מוסקט שלם 1 ק""ג</v>
          </cell>
          <cell r="C22">
            <v>1</v>
          </cell>
        </row>
        <row r="23">
          <cell r="A23">
            <v>1218</v>
          </cell>
          <cell r="B23" t="str">
            <v>"אובלט 10 ק""ג"</v>
          </cell>
          <cell r="C23">
            <v>7</v>
          </cell>
        </row>
        <row r="24">
          <cell r="A24">
            <v>5255</v>
          </cell>
          <cell r="B24" t="str">
            <v>"אוזני המן תמרים 4 ק""ג -מש"</v>
          </cell>
          <cell r="C24">
            <v>48</v>
          </cell>
        </row>
        <row r="25">
          <cell r="A25">
            <v>2071</v>
          </cell>
          <cell r="B25" t="str">
            <v>אורז יסמין  1 קג</v>
          </cell>
          <cell r="C25">
            <v>288</v>
          </cell>
        </row>
        <row r="26">
          <cell r="A26">
            <v>4199</v>
          </cell>
          <cell r="B26" t="str">
            <v>"אורז יסמין 25 ק""ג"</v>
          </cell>
          <cell r="C26">
            <v>13717</v>
          </cell>
        </row>
        <row r="27">
          <cell r="A27">
            <v>2416</v>
          </cell>
          <cell r="B27" t="str">
            <v>"אורז מלא 1 ק""ג"</v>
          </cell>
          <cell r="C27">
            <v>36</v>
          </cell>
        </row>
        <row r="28">
          <cell r="A28">
            <v>4597</v>
          </cell>
          <cell r="B28" t="str">
            <v>"איטריות למרק 5 ק""ג (יחי')</v>
          </cell>
          <cell r="C28">
            <v>608</v>
          </cell>
        </row>
        <row r="29">
          <cell r="A29">
            <v>5167</v>
          </cell>
          <cell r="B29" t="str">
            <v>"איטריות נודלס 5 ק""ג (יחי')</v>
          </cell>
          <cell r="C29">
            <v>118</v>
          </cell>
        </row>
        <row r="30">
          <cell r="A30">
            <v>2051</v>
          </cell>
          <cell r="B30" t="str">
            <v>אפונה  גרגירים 1 קג</v>
          </cell>
          <cell r="C30">
            <v>456</v>
          </cell>
        </row>
        <row r="31">
          <cell r="A31">
            <v>4201</v>
          </cell>
          <cell r="B31" t="str">
            <v>אפונה גרגירים באריזה של 5 קג</v>
          </cell>
          <cell r="C31">
            <v>1328</v>
          </cell>
        </row>
        <row r="32">
          <cell r="A32">
            <v>4344</v>
          </cell>
          <cell r="B32" t="str">
            <v>"אפונה יבשה 25 ק""ג</v>
          </cell>
          <cell r="C32">
            <v>19</v>
          </cell>
        </row>
        <row r="33">
          <cell r="A33">
            <v>4081</v>
          </cell>
          <cell r="B33" t="str">
            <v>בוטנים קלויים במלח באריזה 200 גר</v>
          </cell>
          <cell r="C33">
            <v>1332</v>
          </cell>
        </row>
        <row r="34">
          <cell r="A34">
            <v>7703</v>
          </cell>
          <cell r="B34" t="str">
            <v>בולונז מהצומח 5 ק"ג (1 ק"ג * 5 יח') - טבע דלי (טבעוני)</v>
          </cell>
          <cell r="C34">
            <v>19</v>
          </cell>
        </row>
        <row r="35">
          <cell r="A35">
            <v>983</v>
          </cell>
          <cell r="B35" t="str">
            <v>"בורגול 1 ק""ג"</v>
          </cell>
          <cell r="C35">
            <v>35988</v>
          </cell>
        </row>
        <row r="36">
          <cell r="A36">
            <v>4574</v>
          </cell>
          <cell r="B36" t="str">
            <v>"בורגול בשק 25 ק""ג</v>
          </cell>
          <cell r="C36">
            <v>780</v>
          </cell>
        </row>
        <row r="37">
          <cell r="A37">
            <v>7700</v>
          </cell>
          <cell r="B37" t="str">
            <v>בורגר BBQ פטריות (100ג' * 48 יח') - טבע דלי (טבעוני)</v>
          </cell>
          <cell r="C37">
            <v>28</v>
          </cell>
        </row>
        <row r="38">
          <cell r="A38">
            <v>7701</v>
          </cell>
          <cell r="B38" t="str">
            <v>בורגר BBQ קלאסי (100ג' * 48 יח') - טבע דלי (טבעוני)</v>
          </cell>
          <cell r="C38">
            <v>13</v>
          </cell>
        </row>
        <row r="39">
          <cell r="A39">
            <v>7702</v>
          </cell>
          <cell r="B39" t="str">
            <v>בורגר BBQ קלאסי (80 ג' * 48 יח') - טבע דלי (טבעוני)</v>
          </cell>
          <cell r="C39">
            <v>27</v>
          </cell>
        </row>
        <row r="40">
          <cell r="A40">
            <v>4268</v>
          </cell>
          <cell r="B40" t="str">
            <v>בירה שחורה 1.5 ליטר - יח</v>
          </cell>
          <cell r="C40">
            <v>276</v>
          </cell>
        </row>
        <row r="41">
          <cell r="A41">
            <v>1464</v>
          </cell>
          <cell r="B41" t="str">
            <v>בצק פילו 5 ק"ג (יח')</v>
          </cell>
          <cell r="C41">
            <v>125</v>
          </cell>
        </row>
        <row r="42">
          <cell r="A42">
            <v>5266</v>
          </cell>
          <cell r="B42" t="str">
            <v>בקבוק 0.5 ל' מוגז דיאט - מש</v>
          </cell>
          <cell r="C42">
            <v>1656</v>
          </cell>
        </row>
        <row r="43">
          <cell r="A43">
            <v>422</v>
          </cell>
          <cell r="B43" t="str">
            <v>בקבוק סודה משפחתי</v>
          </cell>
          <cell r="C43">
            <v>1320</v>
          </cell>
        </row>
        <row r="44">
          <cell r="A44">
            <v>5163</v>
          </cell>
          <cell r="B44" t="str">
            <v>גליליות ארוכות למילוי 130-מש</v>
          </cell>
          <cell r="C44">
            <v>40</v>
          </cell>
        </row>
        <row r="45">
          <cell r="A45">
            <v>3065</v>
          </cell>
          <cell r="B45" t="str">
            <v>"גריסים 5 ק""ג"</v>
          </cell>
          <cell r="C45">
            <v>209</v>
          </cell>
        </row>
        <row r="46">
          <cell r="A46">
            <v>2052</v>
          </cell>
          <cell r="B46" t="str">
            <v>גריסים באריזה של 1 קג</v>
          </cell>
          <cell r="C46">
            <v>4260</v>
          </cell>
        </row>
        <row r="47">
          <cell r="A47">
            <v>3831</v>
          </cell>
          <cell r="B47" t="str">
            <v>גרנולה שקית אישית באריזה של 120 יח'</v>
          </cell>
          <cell r="C47">
            <v>43</v>
          </cell>
        </row>
        <row r="48">
          <cell r="A48">
            <v>4082</v>
          </cell>
          <cell r="B48" t="str">
            <v>גרעיני דלעת קלויים באריזה 200 גר</v>
          </cell>
          <cell r="C48">
            <v>228</v>
          </cell>
        </row>
        <row r="49">
          <cell r="A49">
            <v>4077</v>
          </cell>
          <cell r="B49" t="str">
            <v>גרעיני חמנייה קלויים באריזה 200 גר</v>
          </cell>
          <cell r="C49">
            <v>228</v>
          </cell>
        </row>
        <row r="50">
          <cell r="A50">
            <v>204</v>
          </cell>
          <cell r="B50" t="str">
            <v>דבש 1 קג</v>
          </cell>
          <cell r="C50">
            <v>378</v>
          </cell>
        </row>
        <row r="51">
          <cell r="A51">
            <v>205</v>
          </cell>
          <cell r="B51" t="str">
            <v>דבש - מנה אישית 20 גר' באריזה של 120 יח'</v>
          </cell>
          <cell r="C51">
            <v>159</v>
          </cell>
        </row>
        <row r="52">
          <cell r="A52">
            <v>1975</v>
          </cell>
          <cell r="B52" t="str">
            <v>דג מטיאס בשמן 1 ק"ג</v>
          </cell>
          <cell r="C52">
            <v>155</v>
          </cell>
        </row>
        <row r="53">
          <cell r="A53">
            <v>5894</v>
          </cell>
          <cell r="B53" t="str">
            <v>הל טחון מעוקר 1 ק"ג</v>
          </cell>
          <cell r="C53">
            <v>111</v>
          </cell>
        </row>
        <row r="54">
          <cell r="A54">
            <v>5238</v>
          </cell>
          <cell r="B54" t="str">
            <v>וופל מצופה שוקלד  -  (יח)</v>
          </cell>
          <cell r="C54">
            <v>2096</v>
          </cell>
        </row>
        <row r="55">
          <cell r="A55">
            <v>257</v>
          </cell>
          <cell r="B55" t="str">
            <v>"זיתים חרוזית ירוק - 5 ק""ג"</v>
          </cell>
          <cell r="C55">
            <v>981</v>
          </cell>
        </row>
        <row r="56">
          <cell r="A56">
            <v>251</v>
          </cell>
          <cell r="B56" t="str">
            <v>זיתים ירוקים 570 גר {A-2}</v>
          </cell>
          <cell r="C56">
            <v>708</v>
          </cell>
        </row>
        <row r="57">
          <cell r="A57">
            <v>260</v>
          </cell>
          <cell r="B57" t="str">
            <v>זיתים ירוקים 9 ליטר  -  ברוטו (יח)</v>
          </cell>
          <cell r="C57">
            <v>9132</v>
          </cell>
        </row>
        <row r="58">
          <cell r="A58">
            <v>261</v>
          </cell>
          <cell r="B58" t="str">
            <v>זיתים ירוקים טבעות</v>
          </cell>
          <cell r="C58">
            <v>297</v>
          </cell>
        </row>
        <row r="59">
          <cell r="A59">
            <v>263</v>
          </cell>
          <cell r="B59" t="str">
            <v>"זיתים שחורים באריזה של 9 ק""ג</v>
          </cell>
          <cell r="C59">
            <v>154</v>
          </cell>
        </row>
        <row r="60">
          <cell r="A60">
            <v>4221</v>
          </cell>
          <cell r="B60" t="str">
            <v>"זעתר באריזה של 1 ק""ג</v>
          </cell>
          <cell r="C60">
            <v>762</v>
          </cell>
        </row>
        <row r="61">
          <cell r="A61">
            <v>4220</v>
          </cell>
          <cell r="B61" t="str">
            <v>חוויג' לבישול באריזה של 1 קג</v>
          </cell>
          <cell r="C61">
            <v>198</v>
          </cell>
        </row>
        <row r="62">
          <cell r="A62">
            <v>2050</v>
          </cell>
          <cell r="B62" t="str">
            <v>חומוס גרגירים 1 קג</v>
          </cell>
          <cell r="C62">
            <v>240</v>
          </cell>
        </row>
        <row r="63">
          <cell r="A63">
            <v>4202</v>
          </cell>
          <cell r="B63" t="str">
            <v>"חומוס יבש 5 ק""ג"</v>
          </cell>
          <cell r="C63">
            <v>4375</v>
          </cell>
        </row>
        <row r="64">
          <cell r="A64">
            <v>274</v>
          </cell>
          <cell r="B64" t="str">
            <v>חומץ 4 ליטר  -  (יח)</v>
          </cell>
          <cell r="C64">
            <v>7192</v>
          </cell>
        </row>
        <row r="65">
          <cell r="A65">
            <v>273</v>
          </cell>
          <cell r="B65" t="str">
            <v>חומץ באריזה של 1 ליטר</v>
          </cell>
          <cell r="C65">
            <v>132</v>
          </cell>
        </row>
        <row r="66">
          <cell r="A66">
            <v>1803</v>
          </cell>
          <cell r="B66" t="str">
            <v>"חזרת 1 ק""ג  -  (קג)</v>
          </cell>
          <cell r="C66">
            <v>31</v>
          </cell>
        </row>
        <row r="67">
          <cell r="A67">
            <v>282</v>
          </cell>
          <cell r="B67" t="str">
            <v>"חזרת 3 ק""ג  -  (קג)</v>
          </cell>
          <cell r="C67">
            <v>33</v>
          </cell>
        </row>
        <row r="68">
          <cell r="A68">
            <v>5235</v>
          </cell>
          <cell r="B68" t="str">
            <v>חטיף בוטנים מסוכרים 30 גר'  - 250יח'</v>
          </cell>
          <cell r="C68">
            <v>82</v>
          </cell>
        </row>
        <row r="69">
          <cell r="A69">
            <v>5192</v>
          </cell>
          <cell r="B69" t="str">
            <v>חטיף בוטנים מצופים 20 גר</v>
          </cell>
          <cell r="C69">
            <v>1428</v>
          </cell>
        </row>
        <row r="70">
          <cell r="A70">
            <v>5190</v>
          </cell>
          <cell r="B70" t="str">
            <v>חטיף בצק אפוי (בייגלה כעכים) 150 גר</v>
          </cell>
          <cell r="C70">
            <v>1188</v>
          </cell>
        </row>
        <row r="71">
          <cell r="A71">
            <v>4078</v>
          </cell>
          <cell r="B71" t="str">
            <v>חטיף מנצ'ס - יח</v>
          </cell>
          <cell r="C71">
            <v>780</v>
          </cell>
        </row>
        <row r="72">
          <cell r="A72">
            <v>5242</v>
          </cell>
          <cell r="B72" t="str">
            <v>חטיף קוקוס 30 גרם - 250 יח</v>
          </cell>
          <cell r="C72">
            <v>131</v>
          </cell>
        </row>
        <row r="73">
          <cell r="A73">
            <v>5243</v>
          </cell>
          <cell r="B73" t="str">
            <v>חטיף קורני 25 ג' 300 - מש</v>
          </cell>
          <cell r="C73">
            <v>236</v>
          </cell>
        </row>
        <row r="74">
          <cell r="A74">
            <v>5244</v>
          </cell>
          <cell r="B74" t="str">
            <v>חטיף שומשום 30 ג' 250 מש</v>
          </cell>
          <cell r="C74">
            <v>61</v>
          </cell>
        </row>
        <row r="75">
          <cell r="A75">
            <v>5239</v>
          </cell>
          <cell r="B75" t="str">
            <v>חטיף תירס וחמאת בוטנים (במבה) 25 גר</v>
          </cell>
          <cell r="C75">
            <v>159</v>
          </cell>
        </row>
        <row r="76">
          <cell r="A76">
            <v>3986</v>
          </cell>
          <cell r="B76" t="str">
            <v>"חלבה 1 ק""ג"</v>
          </cell>
          <cell r="C76">
            <v>7164</v>
          </cell>
        </row>
        <row r="77">
          <cell r="A77">
            <v>5240</v>
          </cell>
          <cell r="B77" t="str">
            <v>חלבה 25 גרם- 240 יחי'</v>
          </cell>
          <cell r="C77">
            <v>205</v>
          </cell>
        </row>
        <row r="78">
          <cell r="A78">
            <v>6969</v>
          </cell>
          <cell r="B78" t="str">
            <v>חמוציות 1 ק"ג</v>
          </cell>
          <cell r="C78">
            <v>676</v>
          </cell>
        </row>
        <row r="79">
          <cell r="A79">
            <v>315</v>
          </cell>
          <cell r="B79" t="str">
            <v>חרדל 5 קג  -  (יח)</v>
          </cell>
          <cell r="C79">
            <v>144</v>
          </cell>
        </row>
        <row r="80">
          <cell r="A80">
            <v>3219</v>
          </cell>
          <cell r="B80" t="str">
            <v>חרדל דיז'ון גרגירים 5 ק"ג</v>
          </cell>
          <cell r="C80">
            <v>45</v>
          </cell>
        </row>
        <row r="81">
          <cell r="A81">
            <v>3222</v>
          </cell>
          <cell r="B81" t="str">
            <v>חרדל דיז'ון חלק 5 ק"ג</v>
          </cell>
          <cell r="C81">
            <v>24</v>
          </cell>
        </row>
        <row r="82">
          <cell r="A82">
            <v>3924</v>
          </cell>
          <cell r="B82" t="str">
            <v>חרוסת 230 גר  - יח</v>
          </cell>
          <cell r="C82">
            <v>648</v>
          </cell>
        </row>
        <row r="83">
          <cell r="A83">
            <v>4382</v>
          </cell>
          <cell r="B83" t="str">
            <v>"חרוסת 5 ק""ג - ( ק""ג)</v>
          </cell>
          <cell r="C83">
            <v>9</v>
          </cell>
        </row>
        <row r="84">
          <cell r="A84">
            <v>1541</v>
          </cell>
          <cell r="B84" t="str">
            <v>טונה 160 גר - (יח)</v>
          </cell>
          <cell r="C84">
            <v>1344</v>
          </cell>
        </row>
        <row r="85">
          <cell r="A85">
            <v>4361</v>
          </cell>
          <cell r="B85" t="str">
            <v>טונה במים 160 גרם</v>
          </cell>
          <cell r="C85">
            <v>6576</v>
          </cell>
        </row>
        <row r="86">
          <cell r="A86">
            <v>4360</v>
          </cell>
          <cell r="B86" t="str">
            <v>טונה במים באריזה אישית 100 גר</v>
          </cell>
          <cell r="C86">
            <v>360</v>
          </cell>
        </row>
        <row r="87">
          <cell r="A87">
            <v>2302</v>
          </cell>
          <cell r="B87" t="str">
            <v>טונה במים באריזה מוסדית 1 ק"ג</v>
          </cell>
          <cell r="C87">
            <v>3540</v>
          </cell>
        </row>
        <row r="88">
          <cell r="A88">
            <v>324</v>
          </cell>
          <cell r="B88" t="str">
            <v>טונה בשמן באריזה אישית 100 גר</v>
          </cell>
          <cell r="C88">
            <v>58560</v>
          </cell>
        </row>
        <row r="89">
          <cell r="A89">
            <v>326</v>
          </cell>
          <cell r="B89" t="str">
            <v>טונה בשמן מוסדי</v>
          </cell>
          <cell r="C89">
            <v>105972</v>
          </cell>
        </row>
        <row r="90">
          <cell r="A90">
            <v>330</v>
          </cell>
          <cell r="B90" t="str">
            <v>"טחינה גולמית 5 ק""ג"</v>
          </cell>
          <cell r="C90">
            <v>13985</v>
          </cell>
        </row>
        <row r="91">
          <cell r="A91">
            <v>329</v>
          </cell>
          <cell r="B91" t="str">
            <v>טחינה גולמית  באריזה של 1 קג</v>
          </cell>
          <cell r="C91">
            <v>504</v>
          </cell>
        </row>
        <row r="92">
          <cell r="A92">
            <v>4093</v>
          </cell>
          <cell r="B92" t="str">
            <v>טחינה מתובלת באריזה של 1 קג</v>
          </cell>
          <cell r="C92">
            <v>12</v>
          </cell>
        </row>
        <row r="93">
          <cell r="A93">
            <v>1057</v>
          </cell>
          <cell r="B93" t="str">
            <v>יין אדום קברנה סובניון</v>
          </cell>
          <cell r="C93">
            <v>108</v>
          </cell>
        </row>
        <row r="94">
          <cell r="A94">
            <v>339</v>
          </cell>
          <cell r="B94" t="str">
            <v>"יין  לבן אמרלד ריזלינג 750 מ""ל</v>
          </cell>
          <cell r="C94">
            <v>24</v>
          </cell>
        </row>
        <row r="95">
          <cell r="A95">
            <v>2992</v>
          </cell>
          <cell r="B95" t="str">
            <v>יין מתוק לקידוש   בבקבוק 1 ליטר</v>
          </cell>
          <cell r="C95">
            <v>30</v>
          </cell>
        </row>
        <row r="96">
          <cell r="A96">
            <v>192</v>
          </cell>
          <cell r="B96" t="str">
            <v>ירק כבוש גמבה באריזה של 4 קג</v>
          </cell>
          <cell r="C96">
            <v>160</v>
          </cell>
        </row>
        <row r="97">
          <cell r="A97">
            <v>313</v>
          </cell>
          <cell r="B97" t="str">
            <v>"ירק כבוש חציל 9 ק""ג</v>
          </cell>
          <cell r="C97">
            <v>450</v>
          </cell>
        </row>
        <row r="98">
          <cell r="A98">
            <v>107</v>
          </cell>
          <cell r="B98" t="str">
            <v>ירק משומר אפונה וגזר באריזה של 3 קג</v>
          </cell>
          <cell r="C98">
            <v>1152</v>
          </cell>
        </row>
        <row r="99">
          <cell r="A99">
            <v>113</v>
          </cell>
          <cell r="B99" t="str">
            <v>ירק משומר אפונה ירוקה  באריזה של 3 קג</v>
          </cell>
          <cell r="C99">
            <v>996</v>
          </cell>
        </row>
        <row r="100">
          <cell r="A100">
            <v>911</v>
          </cell>
          <cell r="B100" t="str">
            <v>ירק משומר שעועית ירוקה באריזה של 3 קג</v>
          </cell>
          <cell r="C100">
            <v>12</v>
          </cell>
        </row>
        <row r="101">
          <cell r="A101">
            <v>1838</v>
          </cell>
          <cell r="B101" t="str">
            <v>"""ירק משומר שעועית צהובה באריזה של 3 ק""""ג</v>
          </cell>
          <cell r="C101">
            <v>4188</v>
          </cell>
        </row>
        <row r="102">
          <cell r="A102">
            <v>4129</v>
          </cell>
          <cell r="B102" t="str">
            <v>"כוסברה טחון מעוקר 1 ק""ג"</v>
          </cell>
          <cell r="C102">
            <v>320</v>
          </cell>
        </row>
        <row r="103">
          <cell r="A103">
            <v>354</v>
          </cell>
          <cell r="B103" t="str">
            <v>"כוסמת 1 ק""ג</v>
          </cell>
          <cell r="C103">
            <v>996</v>
          </cell>
        </row>
        <row r="104">
          <cell r="A104">
            <v>1785</v>
          </cell>
          <cell r="B104" t="str">
            <v>"כמון מעוקר 1 ק""ג"</v>
          </cell>
          <cell r="C104">
            <v>3469</v>
          </cell>
        </row>
        <row r="105">
          <cell r="A105">
            <v>367</v>
          </cell>
          <cell r="B105" t="str">
            <v>כרוב כבוש A10</v>
          </cell>
          <cell r="C105">
            <v>516</v>
          </cell>
        </row>
        <row r="106">
          <cell r="A106">
            <v>116</v>
          </cell>
          <cell r="B106" t="str">
            <v>לבבות ארטישוק  3 קג</v>
          </cell>
          <cell r="C106">
            <v>390</v>
          </cell>
        </row>
        <row r="107">
          <cell r="A107">
            <v>381</v>
          </cell>
          <cell r="B107" t="str">
            <v>"לזאניה 5 ק""ג  לזאניה 5 ק""ג</v>
          </cell>
          <cell r="C107">
            <v>33</v>
          </cell>
        </row>
        <row r="108">
          <cell r="A108">
            <v>4237</v>
          </cell>
          <cell r="B108" t="str">
            <v>"לחמית חיטה מלאה 1 ק""ג  -  ק""ג</v>
          </cell>
          <cell r="C108">
            <v>232</v>
          </cell>
        </row>
        <row r="109">
          <cell r="A109">
            <v>406</v>
          </cell>
          <cell r="B109" t="str">
            <v>ליפתן אפרסק 850 גרם</v>
          </cell>
          <cell r="C109">
            <v>48</v>
          </cell>
        </row>
        <row r="110">
          <cell r="A110">
            <v>411</v>
          </cell>
          <cell r="B110" t="str">
            <v>ליפתן משמש 850 גרם</v>
          </cell>
          <cell r="C110">
            <v>24</v>
          </cell>
        </row>
        <row r="111">
          <cell r="A111">
            <v>1176</v>
          </cell>
          <cell r="B111" t="str">
            <v>ליפתן קוקטייל 850 גרם</v>
          </cell>
          <cell r="C111">
            <v>480</v>
          </cell>
        </row>
        <row r="112">
          <cell r="A112">
            <v>4889</v>
          </cell>
          <cell r="B112" t="str">
            <v>מזון לתינוקות מטרנה שלב 2  700 גר'</v>
          </cell>
          <cell r="C112">
            <v>10</v>
          </cell>
        </row>
        <row r="113">
          <cell r="A113">
            <v>5158</v>
          </cell>
          <cell r="B113" t="str">
            <v>"מחית אוכמניות 12 ק""ג-מש"</v>
          </cell>
          <cell r="C113">
            <v>26</v>
          </cell>
        </row>
        <row r="114">
          <cell r="A114">
            <v>5157</v>
          </cell>
          <cell r="B114" t="str">
            <v>"מחית וניל 13 ק""ג-מש"</v>
          </cell>
          <cell r="C114">
            <v>11</v>
          </cell>
        </row>
        <row r="115">
          <cell r="A115">
            <v>5161</v>
          </cell>
          <cell r="B115" t="str">
            <v>"מחית תפו""ע 18 ק""ג-מש</v>
          </cell>
          <cell r="C115">
            <v>21</v>
          </cell>
        </row>
        <row r="116">
          <cell r="A116">
            <v>4928</v>
          </cell>
          <cell r="B116" t="str">
            <v>מטרנה תינוקות שלב 1  700 גר'</v>
          </cell>
          <cell r="C116">
            <v>5</v>
          </cell>
        </row>
        <row r="117">
          <cell r="A117">
            <v>431</v>
          </cell>
          <cell r="B117" t="str">
            <v>מים מינרלים אחד וחצי ליטר</v>
          </cell>
          <cell r="C117">
            <v>8724</v>
          </cell>
        </row>
        <row r="118">
          <cell r="A118">
            <v>430</v>
          </cell>
          <cell r="B118" t="str">
            <v>מים מינרלים / מי באר מזוככים חצי ליטר</v>
          </cell>
          <cell r="C118">
            <v>219456</v>
          </cell>
        </row>
        <row r="119">
          <cell r="A119">
            <v>432</v>
          </cell>
          <cell r="B119" t="str">
            <v>מיץ בקרטונית 1 ליטר</v>
          </cell>
          <cell r="C119">
            <v>3072</v>
          </cell>
        </row>
        <row r="120">
          <cell r="A120">
            <v>399</v>
          </cell>
          <cell r="B120" t="str">
            <v>מיץ לימון משומר 4 ליטר  -  (יח)</v>
          </cell>
          <cell r="C120">
            <v>9084</v>
          </cell>
        </row>
        <row r="121">
          <cell r="A121">
            <v>398</v>
          </cell>
          <cell r="B121" t="str">
            <v>מיץ לימון משומר באריזה של 1 ליטר</v>
          </cell>
          <cell r="C121">
            <v>720</v>
          </cell>
        </row>
        <row r="122">
          <cell r="A122">
            <v>336</v>
          </cell>
          <cell r="B122" t="str">
            <v>מיץ ענבים  תירוש בבקבוק</v>
          </cell>
          <cell r="C122">
            <v>45</v>
          </cell>
        </row>
        <row r="123">
          <cell r="A123">
            <v>1142</v>
          </cell>
          <cell r="B123" t="str">
            <v>מלח במנות אישיות 1000 יחי'</v>
          </cell>
          <cell r="C123">
            <v>2</v>
          </cell>
        </row>
        <row r="124">
          <cell r="A124">
            <v>4766</v>
          </cell>
          <cell r="B124" t="str">
            <v>מלח ים אטלנטי 1 קג</v>
          </cell>
          <cell r="C124">
            <v>180</v>
          </cell>
        </row>
        <row r="125">
          <cell r="A125">
            <v>440</v>
          </cell>
          <cell r="B125" t="str">
            <v>"מלח שולחן  1 ק""ג"</v>
          </cell>
          <cell r="C125">
            <v>42900</v>
          </cell>
        </row>
        <row r="126">
          <cell r="A126">
            <v>450</v>
          </cell>
          <cell r="B126" t="str">
            <v>מלפפון במלח 9 ליטר  -  (יח)</v>
          </cell>
          <cell r="C126">
            <v>14263</v>
          </cell>
        </row>
        <row r="127">
          <cell r="A127">
            <v>448</v>
          </cell>
          <cell r="B127" t="str">
            <v>מלפפונים במלח  570 גר'{A-2}</v>
          </cell>
          <cell r="C127">
            <v>744</v>
          </cell>
        </row>
        <row r="128">
          <cell r="A128">
            <v>4005</v>
          </cell>
          <cell r="B128" t="str">
            <v>ממרח חלבה באריזה של 400 גרם</v>
          </cell>
          <cell r="C128">
            <v>672</v>
          </cell>
        </row>
        <row r="129">
          <cell r="A129">
            <v>453</v>
          </cell>
          <cell r="B129" t="str">
            <v>ממרח חלבה קטן  באריזה של 120 יח'</v>
          </cell>
          <cell r="C129">
            <v>71</v>
          </cell>
        </row>
        <row r="130">
          <cell r="A130">
            <v>5159</v>
          </cell>
          <cell r="B130" t="str">
            <v>"ממרח רוזמרין מש 22 ק""ג"</v>
          </cell>
          <cell r="C130">
            <v>3</v>
          </cell>
        </row>
        <row r="131">
          <cell r="A131">
            <v>456</v>
          </cell>
          <cell r="B131" t="str">
            <v>ממרח שוקולד 400 גרם</v>
          </cell>
          <cell r="C131">
            <v>95088</v>
          </cell>
        </row>
        <row r="132">
          <cell r="A132">
            <v>458</v>
          </cell>
          <cell r="B132" t="str">
            <v>ממרח שוקולד גדול  באריזה של 5 קג</v>
          </cell>
          <cell r="C132">
            <v>366</v>
          </cell>
        </row>
        <row r="133">
          <cell r="A133">
            <v>455</v>
          </cell>
          <cell r="B133" t="str">
            <v>ממרח שוקולד מ.א -  120 יחידות</v>
          </cell>
          <cell r="C133">
            <v>1584</v>
          </cell>
        </row>
        <row r="134">
          <cell r="A134">
            <v>460</v>
          </cell>
          <cell r="B134" t="str">
            <v>ממרח תמרים באריזה של 450 גרם</v>
          </cell>
          <cell r="C134">
            <v>1416</v>
          </cell>
        </row>
        <row r="135">
          <cell r="A135">
            <v>2662</v>
          </cell>
          <cell r="B135" t="str">
            <v>מנה אישית חמה -מנה חמה</v>
          </cell>
          <cell r="C135">
            <v>1008</v>
          </cell>
        </row>
        <row r="136">
          <cell r="A136">
            <v>5661</v>
          </cell>
          <cell r="B136" t="str">
            <v>מעדן סויה בטעם שוקולד</v>
          </cell>
          <cell r="C136">
            <v>262</v>
          </cell>
        </row>
        <row r="137">
          <cell r="A137">
            <v>5660</v>
          </cell>
          <cell r="B137" t="str">
            <v>מעדן סויה מתיקות מעודנת - זוג מעדנים</v>
          </cell>
          <cell r="C137">
            <v>88</v>
          </cell>
        </row>
        <row r="138">
          <cell r="A138">
            <v>1892</v>
          </cell>
          <cell r="B138" t="str">
            <v>מרגרינה דקל לפסח 250 גרם</v>
          </cell>
          <cell r="C138">
            <v>600</v>
          </cell>
        </row>
        <row r="139">
          <cell r="A139">
            <v>4117</v>
          </cell>
          <cell r="B139" t="str">
            <v>מרגרינה לאפיה 200 גרם  -  טית בית</v>
          </cell>
          <cell r="C139">
            <v>100752</v>
          </cell>
        </row>
        <row r="140">
          <cell r="A140">
            <v>4114</v>
          </cell>
          <cell r="B140" t="str">
            <v>"מרגרינה לאפיה 2 ק""ג - (יחי)</v>
          </cell>
          <cell r="C140">
            <v>690</v>
          </cell>
        </row>
        <row r="141">
          <cell r="A141">
            <v>4372</v>
          </cell>
          <cell r="B141" t="str">
            <v>מרגרינה מ.א 256 יחידות</v>
          </cell>
          <cell r="C141">
            <v>45</v>
          </cell>
        </row>
        <row r="142">
          <cell r="A142">
            <v>1557</v>
          </cell>
          <cell r="B142" t="str">
            <v>"משפר אפיה 10 ק""ג"</v>
          </cell>
          <cell r="C142">
            <v>41</v>
          </cell>
        </row>
        <row r="143">
          <cell r="A143">
            <v>5162</v>
          </cell>
          <cell r="B143" t="str">
            <v>משפר אפיה  גליליות קצרות למילוי 250-מש</v>
          </cell>
          <cell r="C143">
            <v>57</v>
          </cell>
        </row>
        <row r="144">
          <cell r="A144">
            <v>5156</v>
          </cell>
          <cell r="B144" t="str">
            <v>"משפר אפיה  מחית תמרים 22 ק""ג-מש</v>
          </cell>
          <cell r="C144">
            <v>4</v>
          </cell>
        </row>
        <row r="145">
          <cell r="A145">
            <v>736</v>
          </cell>
          <cell r="B145" t="str">
            <v>"משפר אפיה  צנובר 1 ק""ג</v>
          </cell>
          <cell r="C145">
            <v>22</v>
          </cell>
        </row>
        <row r="146">
          <cell r="A146">
            <v>1721</v>
          </cell>
          <cell r="B146" t="str">
            <v>"משקה מוגז אישי 330 מ""ל</v>
          </cell>
          <cell r="C146">
            <v>6504</v>
          </cell>
        </row>
        <row r="147">
          <cell r="A147">
            <v>5264</v>
          </cell>
          <cell r="B147" t="str">
            <v>משקה מוגז בפחית - מש</v>
          </cell>
          <cell r="C147">
            <v>10368</v>
          </cell>
        </row>
        <row r="148">
          <cell r="A148">
            <v>1338</v>
          </cell>
          <cell r="B148" t="str">
            <v>משקה מוגז  משפחתי</v>
          </cell>
          <cell r="C148">
            <v>3570</v>
          </cell>
        </row>
        <row r="149">
          <cell r="A149">
            <v>5267</v>
          </cell>
          <cell r="B149" t="str">
            <v>משקה קל 2 ל' - מש</v>
          </cell>
          <cell r="C149">
            <v>330</v>
          </cell>
        </row>
        <row r="150">
          <cell r="A150">
            <v>3110</v>
          </cell>
          <cell r="B150" t="str">
            <v>"משקה קל אישי 330 מ""ל</v>
          </cell>
          <cell r="C150">
            <v>15264</v>
          </cell>
        </row>
        <row r="151">
          <cell r="A151">
            <v>487</v>
          </cell>
          <cell r="B151" t="str">
            <v>משקה קל משפחתי</v>
          </cell>
          <cell r="C151">
            <v>3456</v>
          </cell>
        </row>
        <row r="152">
          <cell r="A152">
            <v>4234</v>
          </cell>
          <cell r="B152" t="str">
            <v>נודלס 400 גר'  -  יח</v>
          </cell>
          <cell r="C152">
            <v>660</v>
          </cell>
        </row>
        <row r="153">
          <cell r="A153">
            <v>790</v>
          </cell>
          <cell r="B153" t="str">
            <v>נס קפה 50 גר'</v>
          </cell>
          <cell r="C153">
            <v>1923</v>
          </cell>
        </row>
        <row r="154">
          <cell r="A154">
            <v>4015</v>
          </cell>
          <cell r="B154" t="str">
            <v>נס קפה ארומה 200 גר'(מגורען)</v>
          </cell>
          <cell r="C154">
            <v>930</v>
          </cell>
        </row>
        <row r="155">
          <cell r="A155">
            <v>789</v>
          </cell>
          <cell r="B155" t="str">
            <v>נס קפה גדול 200 גרם</v>
          </cell>
          <cell r="C155">
            <v>2388</v>
          </cell>
        </row>
        <row r="156">
          <cell r="A156">
            <v>4419</v>
          </cell>
          <cell r="B156" t="str">
            <v>נס קפה מנה אישית (קרטון 600 יח')</v>
          </cell>
          <cell r="C156">
            <v>11</v>
          </cell>
        </row>
        <row r="157">
          <cell r="A157">
            <v>4231</v>
          </cell>
          <cell r="B157" t="str">
            <v>"נקטר פירות בקרטון 250 מ""ל + קשית</v>
          </cell>
          <cell r="C157">
            <v>432</v>
          </cell>
        </row>
        <row r="158">
          <cell r="A158">
            <v>4230</v>
          </cell>
          <cell r="B158" t="str">
            <v>"נקטר פירות בקרטון 330 מ""ל + קשית</v>
          </cell>
          <cell r="C158">
            <v>60</v>
          </cell>
        </row>
        <row r="159">
          <cell r="A159">
            <v>517</v>
          </cell>
          <cell r="B159" t="str">
            <v>"סוכר  1 ק""ג"</v>
          </cell>
          <cell r="C159">
            <v>148180</v>
          </cell>
        </row>
        <row r="160">
          <cell r="A160">
            <v>4339</v>
          </cell>
          <cell r="B160" t="str">
            <v>"סוכר 25 ק""ג</v>
          </cell>
          <cell r="C160">
            <v>133</v>
          </cell>
        </row>
        <row r="161">
          <cell r="A161">
            <v>518</v>
          </cell>
          <cell r="B161" t="str">
            <v>"סוכר  וניל 1 ק""""ג</v>
          </cell>
          <cell r="C161">
            <v>80</v>
          </cell>
        </row>
        <row r="162">
          <cell r="A162">
            <v>520</v>
          </cell>
          <cell r="B162" t="str">
            <v>"סוכר חום -1 ק""ג"</v>
          </cell>
          <cell r="C162">
            <v>156</v>
          </cell>
        </row>
        <row r="163">
          <cell r="A163">
            <v>528</v>
          </cell>
          <cell r="B163" t="str">
            <v>סוכריות טופי</v>
          </cell>
          <cell r="C163">
            <v>13</v>
          </cell>
        </row>
        <row r="164">
          <cell r="A164">
            <v>5213</v>
          </cell>
          <cell r="B164" t="str">
            <v>"סוכריות לקישוט עוגה 6 ק""ג"</v>
          </cell>
          <cell r="C164">
            <v>16</v>
          </cell>
        </row>
        <row r="165">
          <cell r="A165">
            <v>531</v>
          </cell>
          <cell r="B165" t="str">
            <v>סולת  1 קג</v>
          </cell>
          <cell r="C165">
            <v>27468</v>
          </cell>
        </row>
        <row r="166">
          <cell r="A166">
            <v>4029</v>
          </cell>
          <cell r="B166" t="str">
            <v>סחוג אדום - באריזה של 200 גרם</v>
          </cell>
          <cell r="C166">
            <v>168</v>
          </cell>
        </row>
        <row r="167">
          <cell r="A167">
            <v>4195</v>
          </cell>
          <cell r="B167" t="str">
            <v>סחוג אדום - באריזה של 3 קג</v>
          </cell>
          <cell r="C167">
            <v>145</v>
          </cell>
        </row>
        <row r="168">
          <cell r="A168">
            <v>4196</v>
          </cell>
          <cell r="B168" t="str">
            <v>סחוג ירוק - באריזה של 3 קג</v>
          </cell>
          <cell r="C168">
            <v>143</v>
          </cell>
        </row>
        <row r="169">
          <cell r="A169">
            <v>6794</v>
          </cell>
          <cell r="B169" t="str">
            <v>סילאן 900 גרם</v>
          </cell>
          <cell r="C169">
            <v>265</v>
          </cell>
        </row>
        <row r="170">
          <cell r="A170">
            <v>5189</v>
          </cell>
          <cell r="B170" t="str">
            <v>סימילאק 750 ג' שלב 1</v>
          </cell>
          <cell r="C170">
            <v>15</v>
          </cell>
        </row>
        <row r="171">
          <cell r="A171">
            <v>5236</v>
          </cell>
          <cell r="B171" t="str">
            <v>סימילאק 750 ג' שלב 2</v>
          </cell>
          <cell r="C171">
            <v>2</v>
          </cell>
        </row>
        <row r="172">
          <cell r="A172">
            <v>5237</v>
          </cell>
          <cell r="B172" t="str">
            <v>סימילאק 750 ג' שלב 3</v>
          </cell>
          <cell r="C172">
            <v>15</v>
          </cell>
        </row>
        <row r="173">
          <cell r="A173">
            <v>5853</v>
          </cell>
          <cell r="B173" t="str">
            <v>סירופ 4 ליטר - אחדות/עדן בטעם ענבים</v>
          </cell>
          <cell r="C173">
            <v>1460</v>
          </cell>
        </row>
        <row r="174">
          <cell r="A174">
            <v>5852</v>
          </cell>
          <cell r="B174" t="str">
            <v>סירופ 4 ליטר - אחדות/עדן בטעם פטל</v>
          </cell>
          <cell r="C174">
            <v>1780</v>
          </cell>
        </row>
        <row r="175">
          <cell r="A175">
            <v>4472</v>
          </cell>
          <cell r="B175" t="str">
            <v>סירופ 4 ליטר - אחדות/עדן בטעם תפוזים</v>
          </cell>
          <cell r="C175">
            <v>12664</v>
          </cell>
        </row>
        <row r="176">
          <cell r="A176">
            <v>4297</v>
          </cell>
          <cell r="B176" t="str">
            <v>סירופ 4 ליטר-ענבים</v>
          </cell>
          <cell r="C176">
            <v>3360</v>
          </cell>
        </row>
        <row r="177">
          <cell r="A177">
            <v>547</v>
          </cell>
          <cell r="B177" t="str">
            <v>סירופ דיאט 1 ליטר</v>
          </cell>
          <cell r="C177">
            <v>1276</v>
          </cell>
        </row>
        <row r="178">
          <cell r="A178">
            <v>4296</v>
          </cell>
          <cell r="B178" t="str">
            <v>סירופ לימון 4 ליטר (יח)</v>
          </cell>
          <cell r="C178">
            <v>444</v>
          </cell>
        </row>
        <row r="179">
          <cell r="A179">
            <v>4294</v>
          </cell>
          <cell r="B179" t="str">
            <v>סירופ פטל 4 ליטר (יח)</v>
          </cell>
          <cell r="C179">
            <v>1680</v>
          </cell>
        </row>
        <row r="180">
          <cell r="A180">
            <v>4295</v>
          </cell>
          <cell r="B180" t="str">
            <v>סירופ תפוז 4 ליטר (יח)</v>
          </cell>
          <cell r="C180">
            <v>700</v>
          </cell>
        </row>
        <row r="181">
          <cell r="A181">
            <v>2961</v>
          </cell>
          <cell r="B181" t="str">
            <v>סלט אישי חומוס באריזה של 120 יח'</v>
          </cell>
          <cell r="C181">
            <v>7567</v>
          </cell>
        </row>
        <row r="182">
          <cell r="A182">
            <v>2963</v>
          </cell>
          <cell r="B182" t="str">
            <v>סלט אישי חצילים 100 ג' (ללא מיונז) - 120 יח'</v>
          </cell>
          <cell r="C182">
            <v>120</v>
          </cell>
        </row>
        <row r="183">
          <cell r="A183">
            <v>2962</v>
          </cell>
          <cell r="B183" t="str">
            <v>סלט אישי טחינה  באריזה של 120 יח'</v>
          </cell>
          <cell r="C183">
            <v>2553</v>
          </cell>
        </row>
        <row r="184">
          <cell r="A184">
            <v>4101</v>
          </cell>
          <cell r="B184" t="str">
            <v>סלט אישי מטבוחה באריזה של 120 יח'</v>
          </cell>
          <cell r="C184">
            <v>100</v>
          </cell>
        </row>
        <row r="185">
          <cell r="A185">
            <v>4185</v>
          </cell>
          <cell r="B185" t="str">
            <v>סלט אריסה 3 קג  -  (יח)</v>
          </cell>
          <cell r="C185">
            <v>763</v>
          </cell>
        </row>
        <row r="186">
          <cell r="A186">
            <v>4186</v>
          </cell>
          <cell r="B186" t="str">
            <v>סלט גזר מרוקאי - באריזה של 3 קג</v>
          </cell>
          <cell r="C186">
            <v>75</v>
          </cell>
        </row>
        <row r="187">
          <cell r="A187">
            <v>4187</v>
          </cell>
          <cell r="B187" t="str">
            <v>סלט חומוס 3 קג  -  (יח)</v>
          </cell>
          <cell r="C187">
            <v>22193</v>
          </cell>
        </row>
        <row r="188">
          <cell r="A188">
            <v>1202</v>
          </cell>
          <cell r="B188" t="str">
            <v>"סלט חומוס - באריזה של 1 ק""ג</v>
          </cell>
          <cell r="C188">
            <v>605</v>
          </cell>
        </row>
        <row r="189">
          <cell r="A189">
            <v>4188</v>
          </cell>
          <cell r="B189" t="str">
            <v>סלט חציל  יווני - באריזה של 3 קג</v>
          </cell>
          <cell r="C189">
            <v>128</v>
          </cell>
        </row>
        <row r="190">
          <cell r="A190">
            <v>4189</v>
          </cell>
          <cell r="B190" t="str">
            <v>סלט חציל רומני - באריזה של 3 קג</v>
          </cell>
          <cell r="C190">
            <v>329</v>
          </cell>
        </row>
        <row r="191">
          <cell r="A191">
            <v>4100</v>
          </cell>
          <cell r="B191" t="str">
            <v>סלט טורקי אישי לפסח</v>
          </cell>
          <cell r="C191">
            <v>91</v>
          </cell>
        </row>
        <row r="192">
          <cell r="A192">
            <v>4191</v>
          </cell>
          <cell r="B192" t="str">
            <v>סלט טורקי - באריזה של 3 קג</v>
          </cell>
          <cell r="C192">
            <v>370</v>
          </cell>
        </row>
        <row r="193">
          <cell r="A193">
            <v>4192</v>
          </cell>
          <cell r="B193" t="str">
            <v>סלט טחינה - באריזה של 3 קג</v>
          </cell>
          <cell r="C193">
            <v>61</v>
          </cell>
        </row>
        <row r="194">
          <cell r="A194">
            <v>4027</v>
          </cell>
          <cell r="B194" t="str">
            <v>סלט כרוב סיני - באריזה של 3 קג</v>
          </cell>
          <cell r="C194">
            <v>81</v>
          </cell>
        </row>
        <row r="195">
          <cell r="A195">
            <v>4193</v>
          </cell>
          <cell r="B195" t="str">
            <v>סלט מטבוחה - באריזה של 3 קג</v>
          </cell>
          <cell r="C195">
            <v>197</v>
          </cell>
        </row>
        <row r="196">
          <cell r="A196">
            <v>4197</v>
          </cell>
          <cell r="B196" t="str">
            <v>סלט סלק - באריזה של 3 קג</v>
          </cell>
          <cell r="C196">
            <v>74</v>
          </cell>
        </row>
        <row r="197">
          <cell r="A197">
            <v>6643</v>
          </cell>
          <cell r="B197" t="str">
            <v>סרדינים 125 גרם</v>
          </cell>
          <cell r="C197">
            <v>500</v>
          </cell>
        </row>
        <row r="198">
          <cell r="A198">
            <v>3958</v>
          </cell>
          <cell r="B198" t="str">
            <v>"עגבניות מיובשות 1 ק""ג - (יח')"</v>
          </cell>
          <cell r="C198">
            <v>122</v>
          </cell>
        </row>
        <row r="199">
          <cell r="A199">
            <v>609</v>
          </cell>
          <cell r="B199" t="str">
            <v>עגבניות מרוסקות 2.9 ק"ג A10</v>
          </cell>
          <cell r="C199">
            <v>2064</v>
          </cell>
        </row>
        <row r="200">
          <cell r="A200">
            <v>4364</v>
          </cell>
          <cell r="B200" t="str">
            <v>עגבניות שרי כבושות 9 ליטר - (יח)</v>
          </cell>
          <cell r="C200">
            <v>21</v>
          </cell>
        </row>
        <row r="201">
          <cell r="A201">
            <v>2054</v>
          </cell>
          <cell r="B201" t="str">
            <v>עדשים אדומים 1 קג</v>
          </cell>
          <cell r="C201">
            <v>384</v>
          </cell>
        </row>
        <row r="202">
          <cell r="A202">
            <v>4203</v>
          </cell>
          <cell r="B202" t="str">
            <v>עדשים אדומים באריזה של 5 קג</v>
          </cell>
          <cell r="C202">
            <v>1205</v>
          </cell>
        </row>
        <row r="203">
          <cell r="A203">
            <v>2053</v>
          </cell>
          <cell r="B203" t="str">
            <v>עדשים ירוקים 1קג</v>
          </cell>
          <cell r="C203">
            <v>240</v>
          </cell>
        </row>
        <row r="204">
          <cell r="A204">
            <v>4204</v>
          </cell>
          <cell r="B204" t="str">
            <v>"עדשים ירוקים 5 ק""ג"</v>
          </cell>
          <cell r="C204">
            <v>2850</v>
          </cell>
        </row>
        <row r="205">
          <cell r="A205">
            <v>5245</v>
          </cell>
          <cell r="B205" t="str">
            <v>עוגה אישית - 50 יח'</v>
          </cell>
          <cell r="C205">
            <v>1150</v>
          </cell>
        </row>
        <row r="206">
          <cell r="A206">
            <v>4062</v>
          </cell>
          <cell r="B206" t="str">
            <v>עוגה בחושה -  שיש פרווה</v>
          </cell>
          <cell r="C206">
            <v>400</v>
          </cell>
        </row>
        <row r="207">
          <cell r="A207">
            <v>4054</v>
          </cell>
          <cell r="B207" t="str">
            <v>עוגה בחושה - שיש (פרווה) - יח</v>
          </cell>
          <cell r="C207">
            <v>490</v>
          </cell>
        </row>
        <row r="208">
          <cell r="A208">
            <v>5925</v>
          </cell>
          <cell r="B208" t="str">
            <v>עוגה מאפינס דיאט מ.א. 60 יחידות</v>
          </cell>
          <cell r="C208">
            <v>1630</v>
          </cell>
        </row>
        <row r="209">
          <cell r="A209">
            <v>5260</v>
          </cell>
          <cell r="B209" t="str">
            <v>"עוגיות בטעם חמאה פרווה 4 ק""ג מש"</v>
          </cell>
          <cell r="C209">
            <v>38</v>
          </cell>
        </row>
        <row r="210">
          <cell r="A210">
            <v>5251</v>
          </cell>
          <cell r="B210" t="str">
            <v>"עוגיות במילוי אוכמניות / תפוז פרווה 4 ק""ג מש"</v>
          </cell>
          <cell r="C210">
            <v>37</v>
          </cell>
        </row>
        <row r="211">
          <cell r="A211">
            <v>5257</v>
          </cell>
          <cell r="B211" t="str">
            <v>"עוגיות במילוי שוקולד פרווה 4 ק""ג מש"</v>
          </cell>
          <cell r="C211">
            <v>35</v>
          </cell>
        </row>
        <row r="212">
          <cell r="A212">
            <v>5253</v>
          </cell>
          <cell r="B212" t="str">
            <v>"עוגיות במילוי תמרים פרווה 4 ק""ג מש"</v>
          </cell>
          <cell r="C212">
            <v>55</v>
          </cell>
        </row>
        <row r="213">
          <cell r="A213">
            <v>5252</v>
          </cell>
          <cell r="B213" t="str">
            <v>"עוגיות גרנולה 4 ק""ג מש"</v>
          </cell>
          <cell r="C213">
            <v>10</v>
          </cell>
        </row>
        <row r="214">
          <cell r="A214">
            <v>5263</v>
          </cell>
          <cell r="B214" t="str">
            <v>"עוגיות - כעכים 4 ק""ג"</v>
          </cell>
          <cell r="C214">
            <v>59</v>
          </cell>
        </row>
        <row r="215">
          <cell r="A215">
            <v>5261</v>
          </cell>
          <cell r="B215" t="str">
            <v>"עוגיות לפסח קוקוס 4 ק""ג                                "</v>
          </cell>
          <cell r="C215">
            <v>301</v>
          </cell>
        </row>
        <row r="216">
          <cell r="A216">
            <v>5262</v>
          </cell>
          <cell r="B216" t="str">
            <v>"עוגיות מיוחדות לפסח 4 ק""ג"</v>
          </cell>
          <cell r="C216">
            <v>197</v>
          </cell>
        </row>
        <row r="217">
          <cell r="A217">
            <v>5246</v>
          </cell>
          <cell r="B217" t="str">
            <v>"עוגיות - עלים  פרווה 4 ק""ג מש"</v>
          </cell>
          <cell r="C217">
            <v>31</v>
          </cell>
        </row>
        <row r="218">
          <cell r="A218">
            <v>5247</v>
          </cell>
          <cell r="B218" t="str">
            <v>"עוגיות פריכות - סוכר פרווה 4 ק""ג מש"</v>
          </cell>
          <cell r="C218">
            <v>26</v>
          </cell>
        </row>
        <row r="219">
          <cell r="A219">
            <v>5258</v>
          </cell>
          <cell r="B219" t="str">
            <v>"עוגיות - צ'יפס לבן / מוקה פרווה  4 ק""ג - מש"</v>
          </cell>
          <cell r="C219">
            <v>12</v>
          </cell>
        </row>
        <row r="220">
          <cell r="A220">
            <v>5259</v>
          </cell>
          <cell r="B220" t="str">
            <v>"עוגיות - שוקו צ'יפס פרווה 4 ק""ג מש"</v>
          </cell>
          <cell r="C220">
            <v>40</v>
          </cell>
        </row>
        <row r="221">
          <cell r="A221">
            <v>3880</v>
          </cell>
          <cell r="B221" t="str">
            <v>עוגיות תבואת בר - 500 גרם</v>
          </cell>
          <cell r="C221">
            <v>1611</v>
          </cell>
        </row>
        <row r="222">
          <cell r="A222">
            <v>5250</v>
          </cell>
          <cell r="B222" t="str">
            <v>עוגיות  - תפוז פרווה</v>
          </cell>
          <cell r="C222">
            <v>7</v>
          </cell>
        </row>
        <row r="223">
          <cell r="A223">
            <v>4055</v>
          </cell>
          <cell r="B223" t="str">
            <v>עוגת בחושה - אנגלית פרווה</v>
          </cell>
          <cell r="C223">
            <v>370</v>
          </cell>
        </row>
        <row r="224">
          <cell r="A224">
            <v>4056</v>
          </cell>
          <cell r="B224" t="str">
            <v>עוגת בחושה - אפרסק פרווה</v>
          </cell>
          <cell r="C224">
            <v>330</v>
          </cell>
        </row>
        <row r="225">
          <cell r="A225">
            <v>2358</v>
          </cell>
          <cell r="B225" t="str">
            <v>עוגת בחושה דבש פרווה</v>
          </cell>
          <cell r="C225">
            <v>550</v>
          </cell>
        </row>
        <row r="226">
          <cell r="A226">
            <v>4057</v>
          </cell>
          <cell r="B226" t="str">
            <v>עוגת בחושה - לימון פרווה</v>
          </cell>
          <cell r="C226">
            <v>370</v>
          </cell>
        </row>
        <row r="227">
          <cell r="A227">
            <v>4059</v>
          </cell>
          <cell r="B227" t="str">
            <v>עוגת בחושה - פרג תפוז פרווה</v>
          </cell>
          <cell r="C227">
            <v>300</v>
          </cell>
        </row>
        <row r="228">
          <cell r="A228">
            <v>4061</v>
          </cell>
          <cell r="B228" t="str">
            <v>עוגת בחושה - שוקולד פרווה</v>
          </cell>
          <cell r="C228">
            <v>1020</v>
          </cell>
        </row>
        <row r="229">
          <cell r="A229">
            <v>4060</v>
          </cell>
          <cell r="B229" t="str">
            <v>עוגת בחושה - שוקו  צ'יפס פרווה</v>
          </cell>
          <cell r="C229">
            <v>920</v>
          </cell>
        </row>
        <row r="230">
          <cell r="A230">
            <v>4111</v>
          </cell>
          <cell r="B230" t="str">
            <v>עלי גפן ממולאים בקופסא</v>
          </cell>
          <cell r="C230">
            <v>3708</v>
          </cell>
        </row>
        <row r="231">
          <cell r="A231">
            <v>5201</v>
          </cell>
          <cell r="B231" t="str">
            <v>עלי דפנה  250 גרם</v>
          </cell>
          <cell r="C231">
            <v>672</v>
          </cell>
        </row>
        <row r="232">
          <cell r="A232">
            <v>5893</v>
          </cell>
          <cell r="B232" t="str">
            <v>עמבה 3 ק"ג</v>
          </cell>
          <cell r="C232">
            <v>306</v>
          </cell>
        </row>
        <row r="233">
          <cell r="A233">
            <v>652</v>
          </cell>
          <cell r="B233" t="str">
            <v>"פודינג אינסטנט וניל 1 ק"ג</v>
          </cell>
          <cell r="C233">
            <v>264</v>
          </cell>
        </row>
        <row r="234">
          <cell r="A234">
            <v>653</v>
          </cell>
          <cell r="B234" t="str">
            <v>"פודינג אינסטנט שוקו 1 ק""""ג  -  ק""ג</v>
          </cell>
          <cell r="C234">
            <v>108</v>
          </cell>
        </row>
        <row r="235">
          <cell r="A235">
            <v>4467</v>
          </cell>
          <cell r="B235" t="str">
            <v>"פול יבש 25 ק""ג"</v>
          </cell>
          <cell r="C235">
            <v>650</v>
          </cell>
        </row>
        <row r="236">
          <cell r="A236">
            <v>5202</v>
          </cell>
          <cell r="B236" t="str">
            <v>פטרוזיליה יבשה 250 גרם-מש</v>
          </cell>
          <cell r="C236">
            <v>456</v>
          </cell>
        </row>
        <row r="237">
          <cell r="A237">
            <v>664</v>
          </cell>
          <cell r="B237" t="str">
            <v>פטריות חתוכות  3 קג</v>
          </cell>
          <cell r="C237">
            <v>4272</v>
          </cell>
        </row>
        <row r="238">
          <cell r="A238">
            <v>665</v>
          </cell>
          <cell r="B238" t="str">
            <v>פטריות שלמות 3 קג</v>
          </cell>
          <cell r="C238">
            <v>966</v>
          </cell>
        </row>
        <row r="239">
          <cell r="A239">
            <v>4079</v>
          </cell>
          <cell r="B239" t="str">
            <v>פיסטוקים קלויים באריזה 200 גרם</v>
          </cell>
          <cell r="C239">
            <v>1344</v>
          </cell>
        </row>
        <row r="240">
          <cell r="A240">
            <v>475</v>
          </cell>
          <cell r="B240" t="str">
            <v>פירות יבשים - משמש</v>
          </cell>
          <cell r="C240">
            <v>131</v>
          </cell>
        </row>
        <row r="241">
          <cell r="A241">
            <v>4009</v>
          </cell>
          <cell r="B241" t="str">
            <v>פירות יבשים - משמש 400 גרם</v>
          </cell>
          <cell r="C241">
            <v>692</v>
          </cell>
        </row>
        <row r="242">
          <cell r="A242">
            <v>729</v>
          </cell>
          <cell r="B242" t="str">
            <v>"פירות יבשים- צימוקים כהים תפזורת 12.5 ק""ג"</v>
          </cell>
          <cell r="C242">
            <v>555</v>
          </cell>
        </row>
        <row r="243">
          <cell r="A243">
            <v>4010</v>
          </cell>
          <cell r="B243" t="str">
            <v>פירות יבשים - שזיפים 400 גרם</v>
          </cell>
          <cell r="C243">
            <v>578</v>
          </cell>
        </row>
        <row r="244">
          <cell r="A244">
            <v>875</v>
          </cell>
          <cell r="B244" t="str">
            <v>"פירות יבשים - שזיפים עם חרצן 12 ק""ג"</v>
          </cell>
          <cell r="C244">
            <v>122</v>
          </cell>
        </row>
        <row r="245">
          <cell r="A245">
            <v>921</v>
          </cell>
          <cell r="B245" t="str">
            <v>פירות יבשים - תאנים</v>
          </cell>
          <cell r="C245">
            <v>144</v>
          </cell>
        </row>
        <row r="246">
          <cell r="A246">
            <v>4401</v>
          </cell>
          <cell r="B246" t="str">
            <v>פירות יבשים - תאנים  400 גרם</v>
          </cell>
          <cell r="C246">
            <v>201</v>
          </cell>
        </row>
        <row r="247">
          <cell r="A247">
            <v>4008</v>
          </cell>
          <cell r="B247" t="str">
            <v>פירות יבשים - תמרים  -  (400 ג ')</v>
          </cell>
          <cell r="C247">
            <v>528</v>
          </cell>
        </row>
        <row r="248">
          <cell r="A248">
            <v>954</v>
          </cell>
          <cell r="B248" t="str">
            <v>"פירות יבשים - תמרים אריזה מוסדית (5 ק""ג)"</v>
          </cell>
          <cell r="C248">
            <v>625</v>
          </cell>
        </row>
        <row r="249">
          <cell r="A249">
            <v>5203</v>
          </cell>
          <cell r="B249" t="str">
            <v>פלפל אנגלי טחון  250 גרם</v>
          </cell>
          <cell r="C249">
            <v>96</v>
          </cell>
        </row>
        <row r="250">
          <cell r="A250">
            <v>5204</v>
          </cell>
          <cell r="B250" t="str">
            <v>פלפל אנגלי שלם  250 גרם</v>
          </cell>
          <cell r="C250">
            <v>144</v>
          </cell>
        </row>
        <row r="251">
          <cell r="A251">
            <v>4214</v>
          </cell>
          <cell r="B251" t="str">
            <v>"פלפל אנגלי שלם מעוקר 1 ק""ג"</v>
          </cell>
          <cell r="C251">
            <v>240</v>
          </cell>
        </row>
        <row r="252">
          <cell r="A252">
            <v>3567</v>
          </cell>
          <cell r="B252" t="str">
            <v>"פלפל לבן מעוקר 1 ק""ג"</v>
          </cell>
          <cell r="C252">
            <v>591</v>
          </cell>
        </row>
        <row r="253">
          <cell r="A253">
            <v>4274</v>
          </cell>
          <cell r="B253" t="str">
            <v>"פלפל שאטה גרוס מעוקר 1 ק""ג"</v>
          </cell>
          <cell r="C253">
            <v>1207</v>
          </cell>
        </row>
        <row r="254">
          <cell r="A254">
            <v>4208</v>
          </cell>
          <cell r="B254" t="str">
            <v>"פלפל שחור גרוס מעוקר 1 ק""ג"</v>
          </cell>
          <cell r="C254">
            <v>1408</v>
          </cell>
        </row>
        <row r="255">
          <cell r="A255">
            <v>1636</v>
          </cell>
          <cell r="B255" t="str">
            <v>"פלפל שחור טחון מעוקר 1 ק""ג"</v>
          </cell>
          <cell r="C255">
            <v>3600</v>
          </cell>
        </row>
        <row r="256">
          <cell r="A256">
            <v>5146</v>
          </cell>
          <cell r="B256" t="str">
            <v>"פסטה בצורות שונות מקמח מלא 5 ק""ג - (יח)"</v>
          </cell>
          <cell r="C256">
            <v>78</v>
          </cell>
        </row>
        <row r="257">
          <cell r="A257">
            <v>2064</v>
          </cell>
          <cell r="B257" t="str">
            <v>פסטה ייבוא ספגטי 500 גרם</v>
          </cell>
          <cell r="C257">
            <v>980</v>
          </cell>
        </row>
        <row r="258">
          <cell r="A258">
            <v>4462</v>
          </cell>
          <cell r="B258" t="str">
            <v>"פסטה ייבוא ספגטי 5 ק""ג"</v>
          </cell>
          <cell r="C258">
            <v>6046</v>
          </cell>
        </row>
        <row r="259">
          <cell r="A259">
            <v>4502</v>
          </cell>
          <cell r="B259" t="str">
            <v>"פסטה ייבוא צינורות 5 ק""ג"</v>
          </cell>
          <cell r="C259">
            <v>7908</v>
          </cell>
        </row>
        <row r="260">
          <cell r="A260">
            <v>4500</v>
          </cell>
          <cell r="B260" t="str">
            <v>"פסטה מסולסלים 5 ק""ג</v>
          </cell>
          <cell r="C260">
            <v>1056</v>
          </cell>
        </row>
        <row r="261">
          <cell r="A261">
            <v>720</v>
          </cell>
          <cell r="B261" t="str">
            <v>"פסטה פרפר 5 ק""ג</v>
          </cell>
          <cell r="C261">
            <v>104</v>
          </cell>
        </row>
        <row r="262">
          <cell r="A262">
            <v>717</v>
          </cell>
          <cell r="B262" t="str">
            <v>"פסטה צדפים גדולים 5 ק""ג</v>
          </cell>
          <cell r="C262">
            <v>116</v>
          </cell>
        </row>
        <row r="263">
          <cell r="A263">
            <v>1786</v>
          </cell>
          <cell r="B263" t="str">
            <v>"פפריקה חריפה מעוקר 1 ק""ג"</v>
          </cell>
          <cell r="C263">
            <v>339</v>
          </cell>
        </row>
        <row r="264">
          <cell r="A264">
            <v>4235</v>
          </cell>
          <cell r="B264" t="str">
            <v>פריכונים מאורז מלא 140 גר'  - יח</v>
          </cell>
          <cell r="C264">
            <v>372</v>
          </cell>
        </row>
        <row r="265">
          <cell r="A265">
            <v>5191</v>
          </cell>
          <cell r="B265" t="str">
            <v>פריכיות אורז ללא גלוטן 100 גר'  -  (יח)</v>
          </cell>
          <cell r="C265">
            <v>912</v>
          </cell>
        </row>
        <row r="266">
          <cell r="A266">
            <v>404</v>
          </cell>
          <cell r="B266" t="str">
            <v>"פרי משומר  אננס קוביות 3 ק""ג</v>
          </cell>
          <cell r="C266">
            <v>486</v>
          </cell>
        </row>
        <row r="267">
          <cell r="A267">
            <v>407</v>
          </cell>
          <cell r="B267" t="str">
            <v>"פרי משומר אפרסק 3 ק""ג</v>
          </cell>
          <cell r="C267">
            <v>30</v>
          </cell>
        </row>
        <row r="268">
          <cell r="A268">
            <v>413</v>
          </cell>
          <cell r="B268" t="str">
            <v>"פרי משומר קוקטייל פירות 3 ק""ג</v>
          </cell>
          <cell r="C268">
            <v>1134</v>
          </cell>
        </row>
        <row r="269">
          <cell r="A269">
            <v>414</v>
          </cell>
          <cell r="B269" t="str">
            <v>"פרי משומר שזיפים 3 ק""ג</v>
          </cell>
          <cell r="C269">
            <v>12</v>
          </cell>
        </row>
        <row r="270">
          <cell r="A270">
            <v>4514</v>
          </cell>
          <cell r="B270" t="str">
            <v>פתיתים אפויים בן גוריון 10 קג'</v>
          </cell>
          <cell r="C270">
            <v>4862</v>
          </cell>
        </row>
        <row r="271">
          <cell r="A271">
            <v>4515</v>
          </cell>
          <cell r="B271" t="str">
            <v>פתיתים אפויים קוסקוס 10 קג' - (יח)  פתיתים אפויים קוסקוס 10 קג' - (יח)  פתיתים אפויים קוסקוס 10 קג' - (יח)</v>
          </cell>
          <cell r="C271">
            <v>1381</v>
          </cell>
        </row>
        <row r="272">
          <cell r="A272">
            <v>5147</v>
          </cell>
          <cell r="B272" t="str">
            <v>"פתיתים לא אפויים 5 ק""ג - (יח)                          "</v>
          </cell>
          <cell r="C272">
            <v>8</v>
          </cell>
        </row>
        <row r="273">
          <cell r="A273">
            <v>4394</v>
          </cell>
          <cell r="B273" t="str">
            <v>צימוקים כהים 400 גרם</v>
          </cell>
          <cell r="C273">
            <v>537</v>
          </cell>
        </row>
        <row r="274">
          <cell r="A274">
            <v>2236</v>
          </cell>
          <cell r="B274" t="str">
            <v>"קארי מעוקר 1 ק""ג"</v>
          </cell>
          <cell r="C274">
            <v>1132</v>
          </cell>
        </row>
        <row r="275">
          <cell r="A275">
            <v>4083</v>
          </cell>
          <cell r="B275" t="str">
            <v>קבוקים 200 גרם</v>
          </cell>
          <cell r="C275">
            <v>972</v>
          </cell>
        </row>
        <row r="276">
          <cell r="A276">
            <v>747</v>
          </cell>
          <cell r="B276" t="str">
            <v>"קואקר (שיבולת שועל) 5 ק""ג - יח</v>
          </cell>
          <cell r="C276">
            <v>21</v>
          </cell>
        </row>
        <row r="277">
          <cell r="A277">
            <v>4492</v>
          </cell>
          <cell r="B277" t="str">
            <v>קוסקוס 10 קג  -  (שק)</v>
          </cell>
          <cell r="C277">
            <v>4341</v>
          </cell>
        </row>
        <row r="278">
          <cell r="A278">
            <v>3937</v>
          </cell>
          <cell r="B278" t="str">
            <v>קוסקוס   1 קג</v>
          </cell>
          <cell r="C278">
            <v>96</v>
          </cell>
        </row>
        <row r="279">
          <cell r="A279">
            <v>4325</v>
          </cell>
          <cell r="B279" t="str">
            <v>"קוסקוס מלא 10 ק""ג - שק"</v>
          </cell>
          <cell r="C279">
            <v>156</v>
          </cell>
        </row>
        <row r="280">
          <cell r="A280">
            <v>751</v>
          </cell>
          <cell r="B280" t="str">
            <v>קוקוס טחון באריזה של 1 קג</v>
          </cell>
          <cell r="C280">
            <v>459</v>
          </cell>
        </row>
        <row r="281">
          <cell r="A281">
            <v>4070</v>
          </cell>
          <cell r="B281" t="str">
            <v>קורנפלור  25 קג  -  (יח)</v>
          </cell>
          <cell r="C281">
            <v>79</v>
          </cell>
        </row>
        <row r="282">
          <cell r="A282">
            <v>754</v>
          </cell>
          <cell r="B282" t="str">
            <v>קורנפלור  באריזה של 1 קג</v>
          </cell>
          <cell r="C282">
            <v>890</v>
          </cell>
        </row>
        <row r="283">
          <cell r="A283">
            <v>756</v>
          </cell>
          <cell r="B283" t="str">
            <v>קורנפלקס 750 גרם - תלמה</v>
          </cell>
          <cell r="C283">
            <v>5032</v>
          </cell>
        </row>
        <row r="284">
          <cell r="A284">
            <v>5180</v>
          </cell>
          <cell r="B284" t="str">
            <v>קורנפלקס בטעם פירות 500 גר' 10 יח'</v>
          </cell>
          <cell r="C284">
            <v>9</v>
          </cell>
        </row>
        <row r="285">
          <cell r="A285">
            <v>5181</v>
          </cell>
          <cell r="B285" t="str">
            <v>קורנפלקס טבעות דבש 500 גר' - (יח)</v>
          </cell>
          <cell r="C285">
            <v>9</v>
          </cell>
        </row>
        <row r="286">
          <cell r="A286">
            <v>5233</v>
          </cell>
          <cell r="B286" t="str">
            <v>קורנפלקס כדורי שוקו 500 גר' - (יח)</v>
          </cell>
          <cell r="C286">
            <v>12</v>
          </cell>
        </row>
        <row r="287">
          <cell r="A287">
            <v>5145</v>
          </cell>
          <cell r="B287" t="str">
            <v>קורנפלקס פצפוצי אורז 500 גר' - (יח)</v>
          </cell>
          <cell r="C287">
            <v>7</v>
          </cell>
        </row>
        <row r="288">
          <cell r="A288">
            <v>3829</v>
          </cell>
          <cell r="B288" t="str">
            <v>קורנפלקס  רגיל בשקית אישית מ.א - 120 יחי' תלמה</v>
          </cell>
          <cell r="C288">
            <v>194</v>
          </cell>
        </row>
        <row r="289">
          <cell r="A289">
            <v>763</v>
          </cell>
          <cell r="B289" t="str">
            <v>קטשופ  בדלי מוסדי</v>
          </cell>
          <cell r="C289">
            <v>323</v>
          </cell>
        </row>
        <row r="290">
          <cell r="A290">
            <v>4336</v>
          </cell>
          <cell r="B290" t="str">
            <v>"קיטניות גרגירי חומוס 25 ק""ג - (קג)</v>
          </cell>
          <cell r="C290">
            <v>563</v>
          </cell>
        </row>
        <row r="291">
          <cell r="A291">
            <v>4337</v>
          </cell>
          <cell r="B291" t="str">
            <v>"קיטניות שעועית לבנה 25 ק""ג - (קג)</v>
          </cell>
          <cell r="C291">
            <v>405</v>
          </cell>
        </row>
        <row r="292">
          <cell r="A292">
            <v>1184</v>
          </cell>
          <cell r="B292" t="str">
            <v>"קימל טחון 1 ק""ג</v>
          </cell>
          <cell r="C292">
            <v>51</v>
          </cell>
        </row>
        <row r="293">
          <cell r="A293">
            <v>4211</v>
          </cell>
          <cell r="B293" t="str">
            <v>קימל שלם באריזה של 1 קג</v>
          </cell>
          <cell r="C293">
            <v>20</v>
          </cell>
        </row>
        <row r="294">
          <cell r="A294">
            <v>4266</v>
          </cell>
          <cell r="B294" t="str">
            <v>"קינואה 1 ק""ג"</v>
          </cell>
          <cell r="C294">
            <v>732</v>
          </cell>
        </row>
        <row r="295">
          <cell r="A295">
            <v>1637</v>
          </cell>
          <cell r="B295" t="str">
            <v>"קינמון טחון מעוקר 1 ק""ג"</v>
          </cell>
          <cell r="C295">
            <v>277</v>
          </cell>
        </row>
        <row r="296">
          <cell r="A296">
            <v>779</v>
          </cell>
          <cell r="B296" t="str">
            <v>קינמון  שלם באריזה של 1 קג</v>
          </cell>
          <cell r="C296">
            <v>89</v>
          </cell>
        </row>
        <row r="297">
          <cell r="A297">
            <v>771</v>
          </cell>
          <cell r="B297" t="str">
            <v>קמח 1 קג</v>
          </cell>
          <cell r="C297">
            <v>14952</v>
          </cell>
        </row>
        <row r="298">
          <cell r="A298">
            <v>4267</v>
          </cell>
          <cell r="B298" t="str">
            <v>"קמח חיטה מלא 1 ק""ג                                     "</v>
          </cell>
          <cell r="C298">
            <v>120</v>
          </cell>
        </row>
        <row r="299">
          <cell r="A299">
            <v>4512</v>
          </cell>
          <cell r="B299" t="str">
            <v>קמח מצה 1 קג</v>
          </cell>
          <cell r="C299">
            <v>648</v>
          </cell>
        </row>
        <row r="300">
          <cell r="A300">
            <v>4095</v>
          </cell>
          <cell r="B300" t="str">
            <v>קמח שק 25 ק""ג</v>
          </cell>
          <cell r="C300">
            <v>863</v>
          </cell>
        </row>
        <row r="301">
          <cell r="A301">
            <v>775</v>
          </cell>
          <cell r="B301" t="str">
            <v>"קמח תפוחי אדמה 1 ק""ג</v>
          </cell>
          <cell r="C301">
            <v>300</v>
          </cell>
        </row>
        <row r="302">
          <cell r="A302">
            <v>4207</v>
          </cell>
          <cell r="B302" t="str">
            <v>קפה טורקי מ.א  500 יח' בקרטון)  -  (יח)</v>
          </cell>
          <cell r="C302">
            <v>124</v>
          </cell>
        </row>
        <row r="303">
          <cell r="A303">
            <v>5857</v>
          </cell>
          <cell r="B303" t="str">
            <v>קפה נחלה 250 גרם</v>
          </cell>
          <cell r="C303">
            <v>2616</v>
          </cell>
        </row>
        <row r="304">
          <cell r="A304">
            <v>4831</v>
          </cell>
          <cell r="B304" t="str">
            <v>"קפה שחור 1 ק""ג  באריזת ואקום- (קג)"</v>
          </cell>
          <cell r="C304">
            <v>10705</v>
          </cell>
        </row>
        <row r="305">
          <cell r="A305">
            <v>2467</v>
          </cell>
          <cell r="B305" t="str">
            <v>קפה שחור 200 גרם</v>
          </cell>
          <cell r="C305">
            <v>20712</v>
          </cell>
        </row>
        <row r="306">
          <cell r="A306">
            <v>4830</v>
          </cell>
          <cell r="B306" t="str">
            <v>קפה שחור-טורקי-100 גרם-לנדוור</v>
          </cell>
          <cell r="C306">
            <v>7320</v>
          </cell>
        </row>
        <row r="307">
          <cell r="A307">
            <v>4212</v>
          </cell>
          <cell r="B307" t="str">
            <v>קצאח שלם באריזה של 1 קג</v>
          </cell>
          <cell r="C307">
            <v>197</v>
          </cell>
        </row>
        <row r="308">
          <cell r="A308">
            <v>807</v>
          </cell>
          <cell r="B308" t="str">
            <v>"קקאו 1 ק""ג"</v>
          </cell>
          <cell r="C308">
            <v>790</v>
          </cell>
        </row>
        <row r="309">
          <cell r="A309">
            <v>5254</v>
          </cell>
          <cell r="B309" t="str">
            <v>"קרואסון ריק 4 ק""ג-מש"</v>
          </cell>
          <cell r="C309">
            <v>8</v>
          </cell>
        </row>
        <row r="310">
          <cell r="A310">
            <v>5160</v>
          </cell>
          <cell r="B310" t="str">
            <v>"קרם פטיסייר מש 13 ק""ג"</v>
          </cell>
          <cell r="C310">
            <v>35</v>
          </cell>
        </row>
        <row r="311">
          <cell r="A311">
            <v>4236</v>
          </cell>
          <cell r="B311" t="str">
            <v>קרקרים 900 גר' ללא מלח  - יח</v>
          </cell>
          <cell r="C311">
            <v>210</v>
          </cell>
        </row>
        <row r="312">
          <cell r="A312">
            <v>818</v>
          </cell>
          <cell r="B312" t="str">
            <v>"קרקר שומשום 1 ק""ג  - ק""ג</v>
          </cell>
          <cell r="C312">
            <v>516</v>
          </cell>
        </row>
        <row r="313">
          <cell r="A313">
            <v>1675</v>
          </cell>
          <cell r="B313" t="str">
            <v>ראש דג קרפיון</v>
          </cell>
          <cell r="C313">
            <v>292</v>
          </cell>
        </row>
        <row r="314">
          <cell r="A314">
            <v>4855</v>
          </cell>
          <cell r="B314" t="str">
            <v>"רביולי בטטה 1 ק""ג</v>
          </cell>
          <cell r="C314">
            <v>104</v>
          </cell>
        </row>
        <row r="315">
          <cell r="A315">
            <v>5490</v>
          </cell>
          <cell r="B315" t="str">
            <v>"רביולי פטריות 1 ק""ג</v>
          </cell>
          <cell r="C315">
            <v>89</v>
          </cell>
        </row>
        <row r="316">
          <cell r="A316">
            <v>5516</v>
          </cell>
          <cell r="B316" t="str">
            <v>"רביולי תרד 1 ק""ג</v>
          </cell>
          <cell r="C316">
            <v>39</v>
          </cell>
        </row>
        <row r="317">
          <cell r="A317">
            <v>5249</v>
          </cell>
          <cell r="B317" t="str">
            <v>רוגלך קינמון טרי 3 ק"ג מש</v>
          </cell>
          <cell r="C317">
            <v>37</v>
          </cell>
        </row>
        <row r="318">
          <cell r="A318">
            <v>5248</v>
          </cell>
          <cell r="B318" t="str">
            <v>רוגלך שוקולד טרי 3 ק"ג -מש</v>
          </cell>
          <cell r="C318">
            <v>39</v>
          </cell>
        </row>
        <row r="319">
          <cell r="A319">
            <v>826</v>
          </cell>
          <cell r="B319" t="str">
            <v>רוטב אלף האיים  באריזה של 5 ליטר</v>
          </cell>
          <cell r="C319">
            <v>261</v>
          </cell>
        </row>
        <row r="320">
          <cell r="A320">
            <v>5184</v>
          </cell>
          <cell r="B320" t="str">
            <v>רוטב אלף האיים לייט 5 ליטר</v>
          </cell>
          <cell r="C320">
            <v>38</v>
          </cell>
        </row>
        <row r="321">
          <cell r="A321">
            <v>4553</v>
          </cell>
          <cell r="B321" t="str">
            <v>רוטב ברביקיו בדלי 5 ליטר - מיטב</v>
          </cell>
          <cell r="C321">
            <v>177</v>
          </cell>
        </row>
        <row r="322">
          <cell r="A322">
            <v>4072</v>
          </cell>
          <cell r="B322" t="str">
            <v>רוטב ויניגרט באריזה של 5 ליטר</v>
          </cell>
          <cell r="C322">
            <v>214</v>
          </cell>
        </row>
        <row r="323">
          <cell r="A323">
            <v>3832</v>
          </cell>
          <cell r="B323" t="str">
            <v>רוטב חמוץ מתוק באריזה של 6 ליטר</v>
          </cell>
          <cell r="C323">
            <v>70</v>
          </cell>
        </row>
        <row r="324">
          <cell r="A324">
            <v>3864</v>
          </cell>
          <cell r="B324" t="str">
            <v>רוטב טריאקי 6 ליטר  -  (יח)</v>
          </cell>
          <cell r="C324">
            <v>464</v>
          </cell>
        </row>
        <row r="325">
          <cell r="A325">
            <v>1332</v>
          </cell>
          <cell r="B325" t="str">
            <v>רוטב סויה באריזה של 6 ליטר</v>
          </cell>
          <cell r="C325">
            <v>516</v>
          </cell>
        </row>
        <row r="326">
          <cell r="A326">
            <v>4073</v>
          </cell>
          <cell r="B326" t="str">
            <v>רוטב עגבניות פיקנטי באריזה של 3 קג</v>
          </cell>
          <cell r="C326">
            <v>1128</v>
          </cell>
        </row>
        <row r="327">
          <cell r="A327">
            <v>4074</v>
          </cell>
          <cell r="B327" t="str">
            <v>רוטב על בסיס עגבניות  באריזה של 3 קג</v>
          </cell>
          <cell r="C327">
            <v>306</v>
          </cell>
        </row>
        <row r="328">
          <cell r="A328">
            <v>4551</v>
          </cell>
          <cell r="B328" t="str">
            <v>רוטב צ'ילי מתוק  4 ליטר - מיטב</v>
          </cell>
          <cell r="C328">
            <v>640</v>
          </cell>
        </row>
        <row r="329">
          <cell r="A329">
            <v>5186</v>
          </cell>
          <cell r="B329" t="str">
            <v>רוטב שום (5) - מש 5 ליטר</v>
          </cell>
          <cell r="C329">
            <v>121</v>
          </cell>
        </row>
        <row r="330">
          <cell r="A330">
            <v>4075</v>
          </cell>
          <cell r="B330" t="str">
            <v>רוטב שום באריזה של 5 ליטר</v>
          </cell>
          <cell r="C330">
            <v>246</v>
          </cell>
        </row>
        <row r="331">
          <cell r="A331">
            <v>4781</v>
          </cell>
          <cell r="B331" t="str">
            <v>רוטב שמן זית ולימון מ.א - 80 יח</v>
          </cell>
          <cell r="C331">
            <v>16</v>
          </cell>
        </row>
        <row r="332">
          <cell r="A332">
            <v>848</v>
          </cell>
          <cell r="B332" t="str">
            <v>ריבה  5 קג</v>
          </cell>
          <cell r="C332">
            <v>6426</v>
          </cell>
        </row>
        <row r="333">
          <cell r="A333">
            <v>846</v>
          </cell>
          <cell r="B333" t="str">
            <v>ריבה  אישית מ.א 120 יח</v>
          </cell>
          <cell r="C333">
            <v>2841</v>
          </cell>
        </row>
        <row r="334">
          <cell r="A334">
            <v>849</v>
          </cell>
          <cell r="B334" t="str">
            <v>"ריבה באריזה של 10 ק""ג - (קג)</v>
          </cell>
          <cell r="C334">
            <v>412</v>
          </cell>
        </row>
        <row r="335">
          <cell r="A335">
            <v>5164</v>
          </cell>
          <cell r="B335" t="str">
            <v>ריבה דיאט בטעמים מ.א. 20 ג' - 120 יחי'</v>
          </cell>
          <cell r="C335">
            <v>1749</v>
          </cell>
        </row>
        <row r="336">
          <cell r="A336">
            <v>845</v>
          </cell>
          <cell r="B336" t="str">
            <v>ריבה  צנצנת-  (קג)</v>
          </cell>
          <cell r="C336">
            <v>144</v>
          </cell>
        </row>
        <row r="337">
          <cell r="A337">
            <v>852</v>
          </cell>
          <cell r="B337" t="str">
            <v>"רסק עגבניות 28% 2.65 ק""ג (A9)"</v>
          </cell>
          <cell r="C337">
            <v>16488</v>
          </cell>
        </row>
        <row r="338">
          <cell r="A338">
            <v>4506</v>
          </cell>
          <cell r="B338" t="str">
            <v>רסק עגבניות 5 ק"ג</v>
          </cell>
          <cell r="C338">
            <v>44</v>
          </cell>
        </row>
        <row r="339">
          <cell r="A339">
            <v>851</v>
          </cell>
          <cell r="B339" t="str">
            <v>רסק עגבניות לבישול 600 ג'</v>
          </cell>
          <cell r="C339">
            <v>24</v>
          </cell>
        </row>
        <row r="340">
          <cell r="A340">
            <v>4071</v>
          </cell>
          <cell r="B340" t="str">
            <v>"רסק פלפל חריף 3 ק""ג</v>
          </cell>
          <cell r="C340">
            <v>402</v>
          </cell>
        </row>
        <row r="341">
          <cell r="A341">
            <v>5888</v>
          </cell>
          <cell r="B341" t="str">
            <v>רסק תפוחי עץ A9</v>
          </cell>
          <cell r="C341">
            <v>12</v>
          </cell>
        </row>
        <row r="342">
          <cell r="A342">
            <v>858</v>
          </cell>
          <cell r="B342" t="str">
            <v>שבבי בצל 1 קג' - (יח)</v>
          </cell>
          <cell r="C342">
            <v>252</v>
          </cell>
        </row>
        <row r="343">
          <cell r="A343">
            <v>712</v>
          </cell>
          <cell r="B343" t="str">
            <v>"שבבי תפו""א בשקים - (קג)</v>
          </cell>
          <cell r="C343">
            <v>2827</v>
          </cell>
        </row>
        <row r="344">
          <cell r="A344">
            <v>7704</v>
          </cell>
          <cell r="B344" t="str">
            <v>שווארמה 5 ק"ג (1 ק"ג * 5 יח')- טבע דלי (טבעוני)</v>
          </cell>
          <cell r="C344">
            <v>32</v>
          </cell>
        </row>
        <row r="345">
          <cell r="A345">
            <v>4040</v>
          </cell>
          <cell r="B345" t="str">
            <v>"שום כתוש באריזה של 3 ק""ג  -  (יח)"</v>
          </cell>
          <cell r="C345">
            <v>4887</v>
          </cell>
        </row>
        <row r="346">
          <cell r="A346">
            <v>2193</v>
          </cell>
          <cell r="B346" t="str">
            <v>שוקולד לבישול  500 גרם ליחידה</v>
          </cell>
          <cell r="C346">
            <v>184</v>
          </cell>
        </row>
        <row r="347">
          <cell r="A347">
            <v>2952</v>
          </cell>
          <cell r="B347" t="str">
            <v>"שוקולד לבישול מריר-אצבעות 5 ק""ג"</v>
          </cell>
          <cell r="C347">
            <v>29</v>
          </cell>
        </row>
        <row r="348">
          <cell r="A348">
            <v>5212</v>
          </cell>
          <cell r="B348" t="str">
            <v>"שוקולד לבישול צימקאו 12 ק""ג (יח)"</v>
          </cell>
          <cell r="C348">
            <v>20</v>
          </cell>
        </row>
        <row r="349">
          <cell r="A349">
            <v>1889</v>
          </cell>
          <cell r="B349" t="str">
            <v>"שזיפים יבשים ללא חרצן 12 ק""ג"</v>
          </cell>
          <cell r="C349">
            <v>46</v>
          </cell>
        </row>
        <row r="350">
          <cell r="A350">
            <v>690</v>
          </cell>
          <cell r="B350" t="str">
            <v>שיפקה 9 ליטר  -  (יח)</v>
          </cell>
          <cell r="C350">
            <v>9727</v>
          </cell>
        </row>
        <row r="351">
          <cell r="A351">
            <v>6184</v>
          </cell>
          <cell r="B351" t="str">
            <v>שלגון קרח בטעם אננס</v>
          </cell>
          <cell r="C351">
            <v>12</v>
          </cell>
        </row>
        <row r="352">
          <cell r="A352">
            <v>6183</v>
          </cell>
          <cell r="B352" t="str">
            <v>שלגון קרח בטעם לימון</v>
          </cell>
          <cell r="C352">
            <v>12</v>
          </cell>
        </row>
        <row r="353">
          <cell r="A353">
            <v>5205</v>
          </cell>
          <cell r="B353" t="str">
            <v>שמיר יבש  250 גרם</v>
          </cell>
          <cell r="C353">
            <v>24</v>
          </cell>
        </row>
        <row r="354">
          <cell r="A354">
            <v>2865</v>
          </cell>
          <cell r="B354" t="str">
            <v>"שמן דקלים 16 ק""ג - (יח)</v>
          </cell>
          <cell r="C354">
            <v>65</v>
          </cell>
        </row>
        <row r="355">
          <cell r="A355">
            <v>2303</v>
          </cell>
          <cell r="B355" t="str">
            <v>שמן  זית 1 טהור (כתית) 1 ליטר</v>
          </cell>
          <cell r="C355">
            <v>1728</v>
          </cell>
        </row>
        <row r="356">
          <cell r="A356">
            <v>1246</v>
          </cell>
          <cell r="B356" t="str">
            <v>שמן זית 4 ליטר</v>
          </cell>
          <cell r="C356">
            <v>124</v>
          </cell>
        </row>
        <row r="357">
          <cell r="A357">
            <v>2282</v>
          </cell>
          <cell r="B357" t="str">
            <v>שמן כותנה {לשימוש בפסח} באריזה של 16 ליט</v>
          </cell>
          <cell r="C357">
            <v>252</v>
          </cell>
        </row>
        <row r="358">
          <cell r="A358">
            <v>4475</v>
          </cell>
          <cell r="B358" t="str">
            <v>שמן סויה 15 ליטר</v>
          </cell>
          <cell r="C358">
            <v>8153</v>
          </cell>
        </row>
        <row r="359">
          <cell r="A359">
            <v>887</v>
          </cell>
          <cell r="B359" t="str">
            <v>שמן סויה 4.9 ליטר</v>
          </cell>
          <cell r="C359">
            <v>2936</v>
          </cell>
        </row>
        <row r="360">
          <cell r="A360">
            <v>885</v>
          </cell>
          <cell r="B360" t="str">
            <v>שמן סויה  בקבוק 1 ליטר</v>
          </cell>
          <cell r="C360">
            <v>16335</v>
          </cell>
        </row>
        <row r="361">
          <cell r="A361">
            <v>4476</v>
          </cell>
          <cell r="B361" t="str">
            <v>שמן קנולה 15 ליטר</v>
          </cell>
          <cell r="C361">
            <v>1764</v>
          </cell>
        </row>
        <row r="362">
          <cell r="A362">
            <v>1711</v>
          </cell>
          <cell r="B362" t="str">
            <v>שמן קנולה 1 ליטר</v>
          </cell>
          <cell r="C362">
            <v>1140</v>
          </cell>
        </row>
        <row r="363">
          <cell r="A363">
            <v>4043</v>
          </cell>
          <cell r="B363" t="str">
            <v>שמן קנולה 4.9 ליטר</v>
          </cell>
          <cell r="C363">
            <v>60</v>
          </cell>
        </row>
        <row r="364">
          <cell r="A364">
            <v>5165</v>
          </cell>
          <cell r="B364" t="str">
            <v>שמנת צמחית לבישול 4 ל'</v>
          </cell>
          <cell r="C364">
            <v>59</v>
          </cell>
        </row>
        <row r="365">
          <cell r="A365">
            <v>5227</v>
          </cell>
          <cell r="B365" t="str">
            <v>שמנת צמחית להקצפה 250 ל'</v>
          </cell>
          <cell r="C365">
            <v>240</v>
          </cell>
        </row>
        <row r="366">
          <cell r="A366">
            <v>5166</v>
          </cell>
          <cell r="B366" t="str">
            <v>שמנת צמחית להקצפה 4 ל'</v>
          </cell>
          <cell r="C366">
            <v>407</v>
          </cell>
        </row>
        <row r="367">
          <cell r="A367">
            <v>1966</v>
          </cell>
          <cell r="B367" t="str">
            <v>שמרים יבשים 500 גרם</v>
          </cell>
          <cell r="C367">
            <v>3984</v>
          </cell>
        </row>
        <row r="368">
          <cell r="A368">
            <v>3086</v>
          </cell>
          <cell r="B368" t="str">
            <v>שניצל צמחי סויה</v>
          </cell>
          <cell r="C368">
            <v>195</v>
          </cell>
        </row>
        <row r="369">
          <cell r="A369">
            <v>4205</v>
          </cell>
          <cell r="B369" t="str">
            <v>שעועית אדומה באריזה של 5 קג</v>
          </cell>
          <cell r="C369">
            <v>25</v>
          </cell>
        </row>
        <row r="370">
          <cell r="A370">
            <v>908</v>
          </cell>
          <cell r="B370" t="str">
            <v>שעועית אדומה קג</v>
          </cell>
          <cell r="C370">
            <v>48</v>
          </cell>
        </row>
        <row r="371">
          <cell r="A371">
            <v>2055</v>
          </cell>
          <cell r="B371" t="str">
            <v>שעועית לבנה1 קג</v>
          </cell>
          <cell r="C371">
            <v>204</v>
          </cell>
        </row>
        <row r="372">
          <cell r="A372">
            <v>4206</v>
          </cell>
          <cell r="B372" t="str">
            <v>"שעועית לבנה 5 ק""ג"</v>
          </cell>
          <cell r="C372">
            <v>5253</v>
          </cell>
        </row>
        <row r="373">
          <cell r="A373">
            <v>4080</v>
          </cell>
          <cell r="B373" t="str">
            <v>שקדים קלויים באריזה 200 גרם</v>
          </cell>
          <cell r="C373">
            <v>1896</v>
          </cell>
        </row>
        <row r="374">
          <cell r="A374">
            <v>4084</v>
          </cell>
          <cell r="B374" t="str">
            <v>שקדי מרק באריזה של 1 קג</v>
          </cell>
          <cell r="C374">
            <v>1380</v>
          </cell>
        </row>
        <row r="375">
          <cell r="A375">
            <v>4411</v>
          </cell>
          <cell r="B375" t="str">
            <v>שקית חרדל  אישי 1000 יח' באריזה</v>
          </cell>
          <cell r="C375">
            <v>56</v>
          </cell>
        </row>
        <row r="376">
          <cell r="A376">
            <v>4417</v>
          </cell>
          <cell r="B376" t="str">
            <v>שקית ממתיק מלאכותי באריזה של 1000 יח'</v>
          </cell>
          <cell r="C376">
            <v>16</v>
          </cell>
        </row>
        <row r="377">
          <cell r="A377">
            <v>5143</v>
          </cell>
          <cell r="B377" t="str">
            <v>שקית מרק אישית</v>
          </cell>
          <cell r="C377">
            <v>24</v>
          </cell>
        </row>
        <row r="378">
          <cell r="A378">
            <v>4421</v>
          </cell>
          <cell r="B378" t="str">
            <v>שקית סוכר אישית באריזה של 1000 יח'</v>
          </cell>
          <cell r="C378">
            <v>11</v>
          </cell>
        </row>
        <row r="379">
          <cell r="A379">
            <v>4418</v>
          </cell>
          <cell r="B379" t="str">
            <v>"שקית רוטב ""אלף האיים"" באריזה של 500 יח'</v>
          </cell>
          <cell r="C379">
            <v>85</v>
          </cell>
        </row>
        <row r="380">
          <cell r="A380">
            <v>4664</v>
          </cell>
          <cell r="B380" t="str">
            <v>"שקית רוטב ""אלף האיים"" באריזה של 500 יח'</v>
          </cell>
          <cell r="C380">
            <v>34</v>
          </cell>
        </row>
        <row r="381">
          <cell r="A381">
            <v>4102</v>
          </cell>
          <cell r="B381" t="str">
            <v>שקית רוטב ברביקיו  15 גר' באריזה של 500 יח'</v>
          </cell>
          <cell r="C381">
            <v>18</v>
          </cell>
        </row>
        <row r="382">
          <cell r="A382">
            <v>4415</v>
          </cell>
          <cell r="B382" t="str">
            <v>שקית רוטב קטשופ באריזה של 500 יח'</v>
          </cell>
          <cell r="C382">
            <v>358</v>
          </cell>
        </row>
        <row r="383">
          <cell r="A383">
            <v>4420</v>
          </cell>
          <cell r="B383" t="str">
            <v>שקית תה אישית באריזה של 2000 יח'</v>
          </cell>
          <cell r="C383">
            <v>2432</v>
          </cell>
        </row>
        <row r="384">
          <cell r="A384">
            <v>4239</v>
          </cell>
          <cell r="B384" t="str">
            <v>שקית תה בטעמים 1 גר' באריזה 25 יח'  - יח</v>
          </cell>
          <cell r="C384">
            <v>474</v>
          </cell>
        </row>
        <row r="385">
          <cell r="A385">
            <v>4224</v>
          </cell>
          <cell r="B385" t="str">
            <v>תבלין אגוז מוסקט טחון מעוקר - 1  (קג)</v>
          </cell>
          <cell r="C385">
            <v>187</v>
          </cell>
        </row>
        <row r="386">
          <cell r="A386">
            <v>5197</v>
          </cell>
          <cell r="B386" t="str">
            <v>תבלין אורגנו (ק"ג)</v>
          </cell>
          <cell r="C386">
            <v>287</v>
          </cell>
        </row>
        <row r="387">
          <cell r="A387">
            <v>4233</v>
          </cell>
          <cell r="B387" t="str">
            <v>"תבלין בהרט  - ק""ג</v>
          </cell>
          <cell r="C387">
            <v>452</v>
          </cell>
        </row>
        <row r="388">
          <cell r="A388">
            <v>5198</v>
          </cell>
          <cell r="B388" t="str">
            <v>תבלין בזיליקום יבש 250 גרם</v>
          </cell>
          <cell r="C388">
            <v>432</v>
          </cell>
        </row>
        <row r="389">
          <cell r="A389">
            <v>5199</v>
          </cell>
          <cell r="B389" t="str">
            <v>תבלין זנגביל טחון  250 גרם</v>
          </cell>
          <cell r="C389">
            <v>720</v>
          </cell>
        </row>
        <row r="390">
          <cell r="A390">
            <v>5208</v>
          </cell>
          <cell r="B390" t="str">
            <v>תבלין טימין 250 גרם</v>
          </cell>
          <cell r="C390">
            <v>408</v>
          </cell>
        </row>
        <row r="391">
          <cell r="A391">
            <v>1784</v>
          </cell>
          <cell r="B391" t="str">
            <v>תבלין כרכום  מעוקר 1 -  (קג)</v>
          </cell>
          <cell r="C391">
            <v>6100</v>
          </cell>
        </row>
        <row r="392">
          <cell r="A392">
            <v>5206</v>
          </cell>
          <cell r="B392" t="str">
            <v>תבלין מיורן  250 גרם</v>
          </cell>
          <cell r="C392">
            <v>72</v>
          </cell>
        </row>
        <row r="393">
          <cell r="A393">
            <v>4217</v>
          </cell>
          <cell r="B393" t="str">
            <v>תבלין מלח לימון מעוקר 1 - (קג)</v>
          </cell>
          <cell r="C393">
            <v>2008</v>
          </cell>
        </row>
        <row r="394">
          <cell r="A394">
            <v>5200</v>
          </cell>
          <cell r="B394" t="str">
            <v>תבלין סומק 250 גרם</v>
          </cell>
          <cell r="C394">
            <v>360</v>
          </cell>
        </row>
        <row r="395">
          <cell r="A395">
            <v>4232</v>
          </cell>
          <cell r="B395" t="str">
            <v>"תבלין סומק  - ק""ג</v>
          </cell>
          <cell r="C395">
            <v>218</v>
          </cell>
        </row>
        <row r="396">
          <cell r="A396">
            <v>1780</v>
          </cell>
          <cell r="B396" t="str">
            <v>תבלין פפריקה מתוקה  -  (קג)</v>
          </cell>
          <cell r="C396">
            <v>17679</v>
          </cell>
        </row>
        <row r="397">
          <cell r="A397">
            <v>5207</v>
          </cell>
          <cell r="B397" t="str">
            <v>תבלין ציפורן  250 גרם</v>
          </cell>
          <cell r="C397">
            <v>576</v>
          </cell>
        </row>
        <row r="398">
          <cell r="A398">
            <v>5898</v>
          </cell>
          <cell r="B398" t="str">
            <v>תבלין ראס אל חנות</v>
          </cell>
          <cell r="C398">
            <v>238</v>
          </cell>
        </row>
        <row r="399">
          <cell r="A399">
            <v>5209</v>
          </cell>
          <cell r="B399" t="str">
            <v>תבלין רוזמרין  250 גרם</v>
          </cell>
          <cell r="C399">
            <v>360</v>
          </cell>
        </row>
        <row r="400">
          <cell r="A400">
            <v>866</v>
          </cell>
          <cell r="B400" t="str">
            <v>תבלין שומשום  -  (קג)</v>
          </cell>
          <cell r="C400">
            <v>2729</v>
          </cell>
        </row>
        <row r="401">
          <cell r="A401">
            <v>937</v>
          </cell>
          <cell r="B401" t="str">
            <v>תה בתפזורת  באריזה של 1 קג</v>
          </cell>
          <cell r="C401">
            <v>7</v>
          </cell>
        </row>
        <row r="402">
          <cell r="A402">
            <v>943</v>
          </cell>
          <cell r="B402" t="str">
            <v>תירס גרעינים A9</v>
          </cell>
          <cell r="C402">
            <v>3798</v>
          </cell>
        </row>
        <row r="403">
          <cell r="A403">
            <v>4227</v>
          </cell>
          <cell r="B403" t="str">
            <v>תירס ווקום 340 גר' 120</v>
          </cell>
          <cell r="C403">
            <v>588</v>
          </cell>
        </row>
        <row r="404">
          <cell r="A404">
            <v>947</v>
          </cell>
          <cell r="B404" t="str">
            <v>תמצית וניל 1 ליטר</v>
          </cell>
          <cell r="C404">
            <v>79</v>
          </cell>
        </row>
        <row r="405">
          <cell r="A405">
            <v>5234</v>
          </cell>
          <cell r="B405" t="str">
            <v>"תמצית  וניל  50 מל""ל (24) - מש"</v>
          </cell>
          <cell r="C405">
            <v>79</v>
          </cell>
        </row>
        <row r="406">
          <cell r="A406">
            <v>949</v>
          </cell>
          <cell r="B406" t="str">
            <v>תמצית רום 1 ליטר</v>
          </cell>
          <cell r="C406">
            <v>45</v>
          </cell>
        </row>
        <row r="407">
          <cell r="A407">
            <v>5155</v>
          </cell>
          <cell r="B407" t="str">
            <v>"תמצית רום 55 מל""ל (24) - מש"</v>
          </cell>
          <cell r="C407">
            <v>9</v>
          </cell>
        </row>
        <row r="408">
          <cell r="A408">
            <v>4035</v>
          </cell>
          <cell r="B408" t="str">
            <v>"תערובת גריל בשר באריזה של 1 ק""ג</v>
          </cell>
          <cell r="C408">
            <v>36</v>
          </cell>
        </row>
        <row r="409">
          <cell r="A409">
            <v>4036</v>
          </cell>
          <cell r="B409" t="str">
            <v>תערובת גריל דגים באריזה של 1 קג</v>
          </cell>
          <cell r="C409">
            <v>13</v>
          </cell>
        </row>
        <row r="410">
          <cell r="A410">
            <v>1697</v>
          </cell>
          <cell r="B410" t="str">
            <v>תערובת גריל עוף באריזה של 1 קג</v>
          </cell>
          <cell r="C410">
            <v>430</v>
          </cell>
        </row>
        <row r="411">
          <cell r="A411">
            <v>4103</v>
          </cell>
          <cell r="B411" t="str">
            <v>"תערובת לפיצה מעוקר 1 ק""ג"</v>
          </cell>
          <cell r="C411">
            <v>188</v>
          </cell>
        </row>
        <row r="412">
          <cell r="A412">
            <v>4228</v>
          </cell>
          <cell r="B412" t="str">
            <v>"תערובת לקציצות באריזה של 1 ק""ג</v>
          </cell>
          <cell r="C412">
            <v>54</v>
          </cell>
        </row>
        <row r="413">
          <cell r="A413">
            <v>4068</v>
          </cell>
          <cell r="B413" t="str">
            <v>תערובת לשווארמה באריזה של 1 קג</v>
          </cell>
          <cell r="C413">
            <v>756</v>
          </cell>
        </row>
        <row r="414">
          <cell r="A414">
            <v>4037</v>
          </cell>
          <cell r="B414" t="str">
            <v>"תערובת מעורב ירושלמי באריזה של 1 ק""ג</v>
          </cell>
          <cell r="C414">
            <v>159</v>
          </cell>
        </row>
        <row r="415">
          <cell r="A415">
            <v>1836</v>
          </cell>
          <cell r="B415" t="str">
            <v>"תערובת פלאפל באריזה של 1 ק""ג</v>
          </cell>
          <cell r="C415">
            <v>72</v>
          </cell>
        </row>
        <row r="416">
          <cell r="A416">
            <v>5542</v>
          </cell>
          <cell r="B416" t="str">
            <v>תפוצ'יפס 20 גרם 64 יח'</v>
          </cell>
          <cell r="C416">
            <v>149</v>
          </cell>
        </row>
        <row r="417">
          <cell r="A417">
            <v>0</v>
          </cell>
          <cell r="B417" t="str">
            <v>סה"כ</v>
          </cell>
          <cell r="C417">
            <v>1399168</v>
          </cell>
        </row>
        <row r="418">
          <cell r="A418">
            <v>0</v>
          </cell>
          <cell r="B418">
            <v>0</v>
          </cell>
          <cell r="C418">
            <v>0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100"/>
  <sheetViews>
    <sheetView rightToLeft="1" tabSelected="1" topLeftCell="I487" zoomScaleNormal="100" workbookViewId="0">
      <selection activeCell="R504" sqref="R504"/>
    </sheetView>
  </sheetViews>
  <sheetFormatPr defaultRowHeight="15" x14ac:dyDescent="0.2"/>
  <cols>
    <col min="1" max="2" width="9" style="23"/>
    <col min="3" max="4" width="9" style="24" hidden="1" customWidth="1"/>
    <col min="5" max="5" width="12.875" style="24" hidden="1" customWidth="1"/>
    <col min="6" max="6" width="31.125" style="24" customWidth="1"/>
    <col min="7" max="7" width="42.125" style="24" customWidth="1"/>
    <col min="8" max="8" width="19.25" style="25" customWidth="1"/>
    <col min="9" max="9" width="19.25" style="308" customWidth="1"/>
    <col min="10" max="10" width="41.125" style="24" customWidth="1"/>
    <col min="11" max="11" width="19.5" style="25" customWidth="1"/>
    <col min="12" max="12" width="15.25" style="24" customWidth="1"/>
    <col min="13" max="13" width="14.5" style="39" bestFit="1" customWidth="1"/>
    <col min="14" max="14" width="14.5" style="24" bestFit="1" customWidth="1"/>
    <col min="15" max="15" width="9" style="24"/>
    <col min="16" max="16" width="13.625" style="308" customWidth="1"/>
    <col min="17" max="17" width="13.125" style="25" customWidth="1"/>
    <col min="18" max="18" width="24.25" style="24" customWidth="1"/>
    <col min="19" max="19" width="14.5" style="23" bestFit="1" customWidth="1"/>
    <col min="20" max="43" width="9" style="23"/>
    <col min="44" max="16384" width="9" style="24"/>
  </cols>
  <sheetData>
    <row r="1" spans="6:18" ht="20.25" x14ac:dyDescent="0.3">
      <c r="J1" s="387" t="s">
        <v>0</v>
      </c>
      <c r="K1" s="387"/>
      <c r="L1" s="387"/>
      <c r="M1" s="387"/>
      <c r="N1" s="387"/>
    </row>
    <row r="3" spans="6:18" ht="31.5" x14ac:dyDescent="0.25">
      <c r="J3" s="26" t="s">
        <v>1</v>
      </c>
      <c r="K3" s="27" t="s">
        <v>2</v>
      </c>
      <c r="L3" s="26" t="s">
        <v>3</v>
      </c>
      <c r="M3" s="28"/>
    </row>
    <row r="4" spans="6:18" ht="14.25" x14ac:dyDescent="0.2">
      <c r="J4" s="29" t="s">
        <v>4</v>
      </c>
      <c r="K4" s="30">
        <f>R500</f>
        <v>0</v>
      </c>
      <c r="L4" s="29" t="s">
        <v>5</v>
      </c>
      <c r="M4" s="31"/>
    </row>
    <row r="5" spans="6:18" x14ac:dyDescent="0.2">
      <c r="J5" s="32" t="s">
        <v>6</v>
      </c>
      <c r="K5" s="33">
        <f>(K513+J526)*12</f>
        <v>0</v>
      </c>
      <c r="L5" s="29" t="s">
        <v>7</v>
      </c>
      <c r="M5" s="34"/>
    </row>
    <row r="6" spans="6:18" ht="18" x14ac:dyDescent="0.25">
      <c r="J6" s="35" t="s">
        <v>8</v>
      </c>
      <c r="K6" s="36">
        <f>K4+K5</f>
        <v>0</v>
      </c>
      <c r="L6" s="37"/>
      <c r="M6" s="38"/>
    </row>
    <row r="7" spans="6:18" ht="15.75" thickBot="1" x14ac:dyDescent="0.25"/>
    <row r="8" spans="6:18" ht="16.5" thickBot="1" x14ac:dyDescent="0.25">
      <c r="J8" s="388" t="s">
        <v>9</v>
      </c>
      <c r="K8" s="389"/>
      <c r="L8" s="389"/>
      <c r="M8" s="390"/>
      <c r="N8" s="40"/>
    </row>
    <row r="11" spans="6:18" ht="45" x14ac:dyDescent="0.6">
      <c r="H11" s="24"/>
      <c r="I11" s="320"/>
      <c r="L11" s="41" t="s">
        <v>645</v>
      </c>
      <c r="M11" s="41"/>
      <c r="N11" s="41"/>
      <c r="O11" s="41"/>
      <c r="P11" s="309"/>
      <c r="Q11" s="41"/>
      <c r="R11" s="41"/>
    </row>
    <row r="12" spans="6:18" x14ac:dyDescent="0.2">
      <c r="Q12" s="42"/>
    </row>
    <row r="14" spans="6:18" ht="94.5" x14ac:dyDescent="0.2">
      <c r="F14" s="43" t="s">
        <v>10</v>
      </c>
      <c r="G14" s="43" t="s">
        <v>11</v>
      </c>
      <c r="H14" s="43" t="s">
        <v>12</v>
      </c>
      <c r="I14" s="1" t="s">
        <v>13</v>
      </c>
      <c r="J14" s="43" t="s">
        <v>14</v>
      </c>
      <c r="K14" s="43" t="s">
        <v>15</v>
      </c>
      <c r="L14" s="43" t="s">
        <v>16</v>
      </c>
      <c r="M14" s="43" t="s">
        <v>17</v>
      </c>
      <c r="N14" s="43" t="s">
        <v>18</v>
      </c>
      <c r="O14" s="43" t="s">
        <v>19</v>
      </c>
      <c r="P14" s="1" t="s">
        <v>20</v>
      </c>
      <c r="Q14" s="44" t="s">
        <v>21</v>
      </c>
      <c r="R14" s="45" t="s">
        <v>22</v>
      </c>
    </row>
    <row r="15" spans="6:18" ht="15.75" x14ac:dyDescent="0.2">
      <c r="F15" s="46" t="s">
        <v>23</v>
      </c>
      <c r="G15" s="47" t="s">
        <v>24</v>
      </c>
      <c r="H15" s="46"/>
      <c r="I15" s="321"/>
      <c r="J15" s="391" t="s">
        <v>25</v>
      </c>
      <c r="K15" s="49"/>
      <c r="L15" s="46" t="s">
        <v>26</v>
      </c>
      <c r="M15" s="50">
        <v>101170</v>
      </c>
      <c r="N15" s="49"/>
      <c r="O15" s="51">
        <f t="shared" ref="O15:O98" si="0">M15+N15</f>
        <v>101170</v>
      </c>
      <c r="P15" s="2"/>
      <c r="Q15" s="52">
        <v>10.3</v>
      </c>
      <c r="R15" s="53">
        <f>O15*P15</f>
        <v>0</v>
      </c>
    </row>
    <row r="16" spans="6:18" ht="15.75" x14ac:dyDescent="0.2">
      <c r="F16" s="46" t="s">
        <v>23</v>
      </c>
      <c r="G16" s="47" t="s">
        <v>27</v>
      </c>
      <c r="H16" s="49"/>
      <c r="I16" s="321"/>
      <c r="J16" s="392"/>
      <c r="K16" s="49"/>
      <c r="L16" s="46" t="s">
        <v>26</v>
      </c>
      <c r="M16" s="50">
        <v>147030</v>
      </c>
      <c r="N16" s="54">
        <v>10400</v>
      </c>
      <c r="O16" s="51">
        <f t="shared" si="0"/>
        <v>157430</v>
      </c>
      <c r="P16" s="2"/>
      <c r="Q16" s="52">
        <v>18.600000000000001</v>
      </c>
      <c r="R16" s="53">
        <f t="shared" ref="R16:R98" si="1">O16*P16</f>
        <v>0</v>
      </c>
    </row>
    <row r="17" spans="5:18" ht="15.75" x14ac:dyDescent="0.2">
      <c r="F17" s="48" t="s">
        <v>23</v>
      </c>
      <c r="G17" s="55" t="s">
        <v>28</v>
      </c>
      <c r="H17" s="56"/>
      <c r="I17" s="321"/>
      <c r="J17" s="392"/>
      <c r="K17" s="56"/>
      <c r="L17" s="48" t="s">
        <v>26</v>
      </c>
      <c r="M17" s="48">
        <v>0</v>
      </c>
      <c r="N17" s="57">
        <v>7880</v>
      </c>
      <c r="O17" s="51">
        <f t="shared" si="0"/>
        <v>7880</v>
      </c>
      <c r="P17" s="2"/>
      <c r="Q17" s="52"/>
      <c r="R17" s="53">
        <f t="shared" si="1"/>
        <v>0</v>
      </c>
    </row>
    <row r="18" spans="5:18" ht="15.75" x14ac:dyDescent="0.2">
      <c r="F18" s="58" t="s">
        <v>29</v>
      </c>
      <c r="G18" s="59" t="s">
        <v>30</v>
      </c>
      <c r="H18" s="393">
        <v>387</v>
      </c>
      <c r="I18" s="321"/>
      <c r="J18" s="59"/>
      <c r="K18" s="393" t="s">
        <v>31</v>
      </c>
      <c r="L18" s="59" t="s">
        <v>32</v>
      </c>
      <c r="M18" s="60">
        <v>85</v>
      </c>
      <c r="N18" s="59">
        <v>170</v>
      </c>
      <c r="O18" s="51">
        <f t="shared" si="0"/>
        <v>255</v>
      </c>
      <c r="P18" s="3"/>
      <c r="Q18" s="62"/>
      <c r="R18" s="53">
        <f t="shared" si="1"/>
        <v>0</v>
      </c>
    </row>
    <row r="19" spans="5:18" ht="15.75" x14ac:dyDescent="0.2">
      <c r="F19" s="58" t="s">
        <v>29</v>
      </c>
      <c r="G19" s="59" t="s">
        <v>33</v>
      </c>
      <c r="H19" s="393"/>
      <c r="I19" s="321"/>
      <c r="J19" s="59"/>
      <c r="K19" s="393"/>
      <c r="L19" s="59" t="s">
        <v>32</v>
      </c>
      <c r="M19" s="60">
        <v>0</v>
      </c>
      <c r="N19" s="59">
        <v>320</v>
      </c>
      <c r="O19" s="51">
        <f t="shared" si="0"/>
        <v>320</v>
      </c>
      <c r="P19" s="3"/>
      <c r="Q19" s="62"/>
      <c r="R19" s="53">
        <f t="shared" si="1"/>
        <v>0</v>
      </c>
    </row>
    <row r="20" spans="5:18" ht="15.75" x14ac:dyDescent="0.2">
      <c r="F20" s="58" t="s">
        <v>29</v>
      </c>
      <c r="G20" s="59" t="s">
        <v>34</v>
      </c>
      <c r="H20" s="393"/>
      <c r="I20" s="321"/>
      <c r="J20" s="59"/>
      <c r="K20" s="393"/>
      <c r="L20" s="59" t="s">
        <v>32</v>
      </c>
      <c r="M20" s="60">
        <v>435</v>
      </c>
      <c r="N20" s="59">
        <v>305</v>
      </c>
      <c r="O20" s="51">
        <f t="shared" si="0"/>
        <v>740</v>
      </c>
      <c r="P20" s="3"/>
      <c r="Q20" s="62"/>
      <c r="R20" s="53">
        <f t="shared" si="1"/>
        <v>0</v>
      </c>
    </row>
    <row r="21" spans="5:18" ht="15.75" x14ac:dyDescent="0.2">
      <c r="F21" s="58" t="s">
        <v>29</v>
      </c>
      <c r="G21" s="59" t="s">
        <v>35</v>
      </c>
      <c r="H21" s="393"/>
      <c r="I21" s="321"/>
      <c r="J21" s="59"/>
      <c r="K21" s="393"/>
      <c r="L21" s="59" t="s">
        <v>32</v>
      </c>
      <c r="M21" s="60">
        <v>1760</v>
      </c>
      <c r="N21" s="59">
        <v>1950</v>
      </c>
      <c r="O21" s="51">
        <f t="shared" si="0"/>
        <v>3710</v>
      </c>
      <c r="P21" s="3"/>
      <c r="Q21" s="62"/>
      <c r="R21" s="53">
        <f t="shared" si="1"/>
        <v>0</v>
      </c>
    </row>
    <row r="22" spans="5:18" ht="31.5" x14ac:dyDescent="0.2">
      <c r="F22" s="58" t="s">
        <v>29</v>
      </c>
      <c r="G22" s="59" t="s">
        <v>36</v>
      </c>
      <c r="H22" s="393"/>
      <c r="I22" s="321"/>
      <c r="J22" s="58" t="s">
        <v>37</v>
      </c>
      <c r="K22" s="393"/>
      <c r="L22" s="59" t="s">
        <v>38</v>
      </c>
      <c r="M22" s="60">
        <v>24</v>
      </c>
      <c r="N22" s="59">
        <v>2991</v>
      </c>
      <c r="O22" s="51">
        <f t="shared" si="0"/>
        <v>3015</v>
      </c>
      <c r="P22" s="3"/>
      <c r="Q22" s="62"/>
      <c r="R22" s="53">
        <f t="shared" si="1"/>
        <v>0</v>
      </c>
    </row>
    <row r="23" spans="5:18" ht="15.75" x14ac:dyDescent="0.2">
      <c r="F23" s="58" t="s">
        <v>29</v>
      </c>
      <c r="G23" s="59" t="s">
        <v>39</v>
      </c>
      <c r="H23" s="393"/>
      <c r="I23" s="321"/>
      <c r="J23" s="59"/>
      <c r="K23" s="393"/>
      <c r="L23" s="59" t="s">
        <v>32</v>
      </c>
      <c r="M23" s="60">
        <v>370</v>
      </c>
      <c r="N23" s="59">
        <v>260</v>
      </c>
      <c r="O23" s="51">
        <f t="shared" si="0"/>
        <v>630</v>
      </c>
      <c r="P23" s="3"/>
      <c r="Q23" s="62"/>
      <c r="R23" s="53">
        <f t="shared" si="1"/>
        <v>0</v>
      </c>
    </row>
    <row r="24" spans="5:18" ht="15.75" x14ac:dyDescent="0.2">
      <c r="F24" s="58" t="s">
        <v>29</v>
      </c>
      <c r="G24" s="59" t="s">
        <v>40</v>
      </c>
      <c r="H24" s="393"/>
      <c r="I24" s="321"/>
      <c r="J24" s="59"/>
      <c r="K24" s="393"/>
      <c r="L24" s="58" t="s">
        <v>32</v>
      </c>
      <c r="M24" s="60">
        <v>145</v>
      </c>
      <c r="N24" s="59">
        <v>135</v>
      </c>
      <c r="O24" s="51">
        <f t="shared" si="0"/>
        <v>280</v>
      </c>
      <c r="P24" s="3"/>
      <c r="Q24" s="62"/>
      <c r="R24" s="53">
        <f t="shared" si="1"/>
        <v>0</v>
      </c>
    </row>
    <row r="25" spans="5:18" ht="15.75" x14ac:dyDescent="0.2">
      <c r="F25" s="58" t="s">
        <v>29</v>
      </c>
      <c r="G25" s="59" t="s">
        <v>41</v>
      </c>
      <c r="H25" s="393"/>
      <c r="I25" s="321"/>
      <c r="J25" s="59"/>
      <c r="K25" s="393"/>
      <c r="L25" s="59" t="s">
        <v>32</v>
      </c>
      <c r="M25" s="60">
        <v>490</v>
      </c>
      <c r="N25" s="59">
        <v>310</v>
      </c>
      <c r="O25" s="51">
        <f t="shared" si="0"/>
        <v>800</v>
      </c>
      <c r="P25" s="3"/>
      <c r="Q25" s="62"/>
      <c r="R25" s="53">
        <f t="shared" si="1"/>
        <v>0</v>
      </c>
    </row>
    <row r="26" spans="5:18" ht="15.75" x14ac:dyDescent="0.2">
      <c r="F26" s="58" t="s">
        <v>29</v>
      </c>
      <c r="G26" s="59" t="s">
        <v>42</v>
      </c>
      <c r="H26" s="393"/>
      <c r="I26" s="321"/>
      <c r="J26" s="59" t="s">
        <v>43</v>
      </c>
      <c r="K26" s="393"/>
      <c r="L26" s="59" t="s">
        <v>32</v>
      </c>
      <c r="M26" s="60">
        <v>0</v>
      </c>
      <c r="N26" s="59">
        <v>20</v>
      </c>
      <c r="O26" s="51">
        <f t="shared" si="0"/>
        <v>20</v>
      </c>
      <c r="P26" s="3"/>
      <c r="Q26" s="62"/>
      <c r="R26" s="53">
        <f t="shared" si="1"/>
        <v>0</v>
      </c>
    </row>
    <row r="27" spans="5:18" ht="15.75" x14ac:dyDescent="0.2">
      <c r="F27" s="58" t="s">
        <v>29</v>
      </c>
      <c r="G27" s="59" t="s">
        <v>44</v>
      </c>
      <c r="H27" s="393"/>
      <c r="I27" s="321"/>
      <c r="J27" s="59" t="s">
        <v>43</v>
      </c>
      <c r="K27" s="393"/>
      <c r="L27" s="59" t="s">
        <v>32</v>
      </c>
      <c r="M27" s="60">
        <v>0</v>
      </c>
      <c r="N27" s="59">
        <v>80</v>
      </c>
      <c r="O27" s="51">
        <f t="shared" si="0"/>
        <v>80</v>
      </c>
      <c r="P27" s="3"/>
      <c r="Q27" s="62"/>
      <c r="R27" s="53">
        <f t="shared" si="1"/>
        <v>0</v>
      </c>
    </row>
    <row r="28" spans="5:18" ht="15.75" x14ac:dyDescent="0.2">
      <c r="F28" s="58" t="s">
        <v>29</v>
      </c>
      <c r="G28" s="59" t="s">
        <v>45</v>
      </c>
      <c r="H28" s="393"/>
      <c r="I28" s="321"/>
      <c r="J28" s="59"/>
      <c r="K28" s="393"/>
      <c r="L28" s="59" t="s">
        <v>32</v>
      </c>
      <c r="M28" s="60">
        <v>14</v>
      </c>
      <c r="N28" s="59">
        <v>10</v>
      </c>
      <c r="O28" s="51">
        <f t="shared" si="0"/>
        <v>24</v>
      </c>
      <c r="P28" s="3"/>
      <c r="Q28" s="62"/>
      <c r="R28" s="53">
        <f t="shared" si="1"/>
        <v>0</v>
      </c>
    </row>
    <row r="29" spans="5:18" ht="15.75" x14ac:dyDescent="0.2">
      <c r="F29" s="58" t="s">
        <v>29</v>
      </c>
      <c r="G29" s="59" t="s">
        <v>46</v>
      </c>
      <c r="H29" s="393"/>
      <c r="I29" s="321"/>
      <c r="J29" s="59"/>
      <c r="K29" s="393"/>
      <c r="L29" s="59" t="s">
        <v>32</v>
      </c>
      <c r="M29" s="60">
        <v>890</v>
      </c>
      <c r="N29" s="59">
        <v>220</v>
      </c>
      <c r="O29" s="51">
        <f t="shared" si="0"/>
        <v>1110</v>
      </c>
      <c r="P29" s="3"/>
      <c r="Q29" s="62"/>
      <c r="R29" s="53">
        <f t="shared" si="1"/>
        <v>0</v>
      </c>
    </row>
    <row r="30" spans="5:18" ht="15.75" x14ac:dyDescent="0.2">
      <c r="E30" s="63"/>
      <c r="F30" s="58" t="s">
        <v>29</v>
      </c>
      <c r="G30" s="59" t="s">
        <v>47</v>
      </c>
      <c r="H30" s="393"/>
      <c r="I30" s="321"/>
      <c r="J30" s="59" t="s">
        <v>48</v>
      </c>
      <c r="K30" s="393"/>
      <c r="L30" s="59" t="s">
        <v>32</v>
      </c>
      <c r="M30" s="60">
        <v>17350</v>
      </c>
      <c r="N30" s="59">
        <v>1396</v>
      </c>
      <c r="O30" s="51">
        <f t="shared" si="0"/>
        <v>18746</v>
      </c>
      <c r="P30" s="3"/>
      <c r="Q30" s="62"/>
      <c r="R30" s="53">
        <f t="shared" si="1"/>
        <v>0</v>
      </c>
    </row>
    <row r="31" spans="5:18" ht="15.75" x14ac:dyDescent="0.2">
      <c r="F31" s="58" t="s">
        <v>29</v>
      </c>
      <c r="G31" s="59" t="s">
        <v>49</v>
      </c>
      <c r="H31" s="393"/>
      <c r="I31" s="321"/>
      <c r="J31" s="59"/>
      <c r="K31" s="393"/>
      <c r="L31" s="59" t="s">
        <v>32</v>
      </c>
      <c r="M31" s="60">
        <v>0</v>
      </c>
      <c r="N31" s="59">
        <v>50</v>
      </c>
      <c r="O31" s="51">
        <f t="shared" si="0"/>
        <v>50</v>
      </c>
      <c r="P31" s="3"/>
      <c r="Q31" s="62"/>
      <c r="R31" s="53">
        <f t="shared" si="1"/>
        <v>0</v>
      </c>
    </row>
    <row r="32" spans="5:18" ht="15.75" x14ac:dyDescent="0.2">
      <c r="F32" s="64" t="s">
        <v>50</v>
      </c>
      <c r="G32" s="65" t="s">
        <v>51</v>
      </c>
      <c r="H32" s="381">
        <v>262</v>
      </c>
      <c r="I32" s="321"/>
      <c r="J32" s="65"/>
      <c r="K32" s="384" t="s">
        <v>52</v>
      </c>
      <c r="L32" s="65" t="s">
        <v>53</v>
      </c>
      <c r="M32" s="66">
        <v>660</v>
      </c>
      <c r="N32" s="65">
        <v>384</v>
      </c>
      <c r="O32" s="51">
        <f t="shared" si="0"/>
        <v>1044</v>
      </c>
      <c r="P32" s="4"/>
      <c r="Q32" s="67"/>
      <c r="R32" s="53">
        <f t="shared" si="1"/>
        <v>0</v>
      </c>
    </row>
    <row r="33" spans="5:18" ht="15.75" x14ac:dyDescent="0.2">
      <c r="F33" s="68" t="s">
        <v>50</v>
      </c>
      <c r="G33" s="69" t="s">
        <v>54</v>
      </c>
      <c r="H33" s="382"/>
      <c r="I33" s="321"/>
      <c r="J33" s="69"/>
      <c r="K33" s="385"/>
      <c r="L33" s="69" t="s">
        <v>53</v>
      </c>
      <c r="M33" s="70">
        <v>118</v>
      </c>
      <c r="N33" s="69">
        <v>5</v>
      </c>
      <c r="O33" s="51">
        <f t="shared" si="0"/>
        <v>123</v>
      </c>
      <c r="P33" s="5"/>
      <c r="Q33" s="62"/>
      <c r="R33" s="53">
        <f t="shared" si="1"/>
        <v>0</v>
      </c>
    </row>
    <row r="34" spans="5:18" ht="15.75" x14ac:dyDescent="0.2">
      <c r="F34" s="72" t="s">
        <v>50</v>
      </c>
      <c r="G34" s="69" t="s">
        <v>55</v>
      </c>
      <c r="H34" s="383"/>
      <c r="I34" s="321"/>
      <c r="J34" s="73"/>
      <c r="K34" s="386"/>
      <c r="L34" s="74" t="s">
        <v>32</v>
      </c>
      <c r="M34" s="70">
        <v>96</v>
      </c>
      <c r="N34" s="69">
        <v>168</v>
      </c>
      <c r="O34" s="51">
        <f t="shared" si="0"/>
        <v>264</v>
      </c>
      <c r="P34" s="5"/>
      <c r="Q34" s="62"/>
      <c r="R34" s="53">
        <f t="shared" si="1"/>
        <v>0</v>
      </c>
    </row>
    <row r="35" spans="5:18" ht="15.75" x14ac:dyDescent="0.2">
      <c r="F35" s="72" t="s">
        <v>50</v>
      </c>
      <c r="G35" s="69" t="s">
        <v>56</v>
      </c>
      <c r="H35" s="383"/>
      <c r="I35" s="321"/>
      <c r="J35" s="73"/>
      <c r="K35" s="386"/>
      <c r="L35" s="74" t="s">
        <v>57</v>
      </c>
      <c r="M35" s="70">
        <v>156</v>
      </c>
      <c r="N35" s="69">
        <v>10</v>
      </c>
      <c r="O35" s="51">
        <f t="shared" si="0"/>
        <v>166</v>
      </c>
      <c r="P35" s="5"/>
      <c r="Q35" s="62"/>
      <c r="R35" s="53">
        <f t="shared" si="1"/>
        <v>0</v>
      </c>
    </row>
    <row r="36" spans="5:18" ht="15.75" x14ac:dyDescent="0.2">
      <c r="F36" s="72" t="s">
        <v>50</v>
      </c>
      <c r="G36" s="75" t="s">
        <v>58</v>
      </c>
      <c r="H36" s="383"/>
      <c r="I36" s="321"/>
      <c r="J36" s="76"/>
      <c r="K36" s="386"/>
      <c r="L36" s="77" t="s">
        <v>57</v>
      </c>
      <c r="M36" s="78">
        <v>4341</v>
      </c>
      <c r="N36" s="75">
        <v>576</v>
      </c>
      <c r="O36" s="51">
        <f t="shared" si="0"/>
        <v>4917</v>
      </c>
      <c r="P36" s="5"/>
      <c r="Q36" s="62">
        <v>71.5</v>
      </c>
      <c r="R36" s="53">
        <f t="shared" si="1"/>
        <v>0</v>
      </c>
    </row>
    <row r="37" spans="5:18" ht="15.75" x14ac:dyDescent="0.2">
      <c r="E37" s="79" t="s">
        <v>59</v>
      </c>
      <c r="F37" s="68" t="s">
        <v>50</v>
      </c>
      <c r="G37" s="69" t="s">
        <v>60</v>
      </c>
      <c r="H37" s="382"/>
      <c r="I37" s="321"/>
      <c r="J37" s="69"/>
      <c r="K37" s="385"/>
      <c r="L37" s="69" t="s">
        <v>53</v>
      </c>
      <c r="M37" s="70">
        <v>116</v>
      </c>
      <c r="N37" s="69">
        <v>74</v>
      </c>
      <c r="O37" s="51">
        <f t="shared" si="0"/>
        <v>190</v>
      </c>
      <c r="P37" s="5"/>
      <c r="Q37" s="62"/>
      <c r="R37" s="53">
        <f t="shared" si="1"/>
        <v>0</v>
      </c>
    </row>
    <row r="38" spans="5:18" ht="15.75" x14ac:dyDescent="0.2">
      <c r="E38" s="79" t="s">
        <v>59</v>
      </c>
      <c r="F38" s="68" t="s">
        <v>50</v>
      </c>
      <c r="G38" s="69" t="s">
        <v>61</v>
      </c>
      <c r="H38" s="382"/>
      <c r="I38" s="321"/>
      <c r="J38" s="69"/>
      <c r="K38" s="385"/>
      <c r="L38" s="69" t="s">
        <v>53</v>
      </c>
      <c r="M38" s="70">
        <v>104</v>
      </c>
      <c r="N38" s="69">
        <v>202</v>
      </c>
      <c r="O38" s="51">
        <f t="shared" si="0"/>
        <v>306</v>
      </c>
      <c r="P38" s="5"/>
      <c r="Q38" s="62"/>
      <c r="R38" s="53">
        <f t="shared" si="1"/>
        <v>0</v>
      </c>
    </row>
    <row r="39" spans="5:18" ht="15.75" x14ac:dyDescent="0.2">
      <c r="E39" s="79" t="s">
        <v>59</v>
      </c>
      <c r="F39" s="68" t="s">
        <v>50</v>
      </c>
      <c r="G39" s="69" t="s">
        <v>62</v>
      </c>
      <c r="H39" s="382"/>
      <c r="I39" s="321"/>
      <c r="J39" s="69"/>
      <c r="K39" s="385"/>
      <c r="L39" s="69" t="s">
        <v>53</v>
      </c>
      <c r="M39" s="70">
        <v>980</v>
      </c>
      <c r="N39" s="69">
        <v>84</v>
      </c>
      <c r="O39" s="51">
        <f t="shared" si="0"/>
        <v>1064</v>
      </c>
      <c r="P39" s="5"/>
      <c r="Q39" s="62"/>
      <c r="R39" s="53">
        <f t="shared" si="1"/>
        <v>0</v>
      </c>
    </row>
    <row r="40" spans="5:18" ht="15.75" x14ac:dyDescent="0.2">
      <c r="F40" s="68" t="s">
        <v>50</v>
      </c>
      <c r="G40" s="75" t="s">
        <v>63</v>
      </c>
      <c r="H40" s="383"/>
      <c r="I40" s="321"/>
      <c r="J40" s="76"/>
      <c r="K40" s="386"/>
      <c r="L40" s="77" t="s">
        <v>53</v>
      </c>
      <c r="M40" s="78">
        <v>0</v>
      </c>
      <c r="N40" s="75">
        <v>700</v>
      </c>
      <c r="O40" s="51">
        <f t="shared" si="0"/>
        <v>700</v>
      </c>
      <c r="P40" s="5"/>
      <c r="Q40" s="62"/>
      <c r="R40" s="53">
        <f t="shared" si="1"/>
        <v>0</v>
      </c>
    </row>
    <row r="41" spans="5:18" ht="15.75" x14ac:dyDescent="0.2">
      <c r="E41" s="79" t="s">
        <v>59</v>
      </c>
      <c r="F41" s="68" t="s">
        <v>50</v>
      </c>
      <c r="G41" s="69" t="s">
        <v>64</v>
      </c>
      <c r="H41" s="382"/>
      <c r="I41" s="321"/>
      <c r="J41" s="69" t="s">
        <v>65</v>
      </c>
      <c r="K41" s="385"/>
      <c r="L41" s="69" t="s">
        <v>53</v>
      </c>
      <c r="M41" s="70">
        <v>1056</v>
      </c>
      <c r="N41" s="69">
        <v>200</v>
      </c>
      <c r="O41" s="51">
        <f t="shared" si="0"/>
        <v>1256</v>
      </c>
      <c r="P41" s="5"/>
      <c r="Q41" s="62"/>
      <c r="R41" s="53">
        <f t="shared" si="1"/>
        <v>0</v>
      </c>
    </row>
    <row r="42" spans="5:18" ht="15.75" x14ac:dyDescent="0.2">
      <c r="E42" s="79" t="s">
        <v>59</v>
      </c>
      <c r="F42" s="68" t="s">
        <v>50</v>
      </c>
      <c r="G42" s="69" t="s">
        <v>66</v>
      </c>
      <c r="H42" s="382"/>
      <c r="I42" s="321"/>
      <c r="J42" s="69"/>
      <c r="K42" s="385"/>
      <c r="L42" s="69" t="s">
        <v>53</v>
      </c>
      <c r="M42" s="70">
        <v>0</v>
      </c>
      <c r="N42" s="69">
        <v>306</v>
      </c>
      <c r="O42" s="51">
        <f t="shared" si="0"/>
        <v>306</v>
      </c>
      <c r="P42" s="5"/>
      <c r="Q42" s="62"/>
      <c r="R42" s="53">
        <f t="shared" si="1"/>
        <v>0</v>
      </c>
    </row>
    <row r="43" spans="5:18" ht="15.75" x14ac:dyDescent="0.2">
      <c r="E43" s="79" t="s">
        <v>59</v>
      </c>
      <c r="F43" s="68" t="s">
        <v>50</v>
      </c>
      <c r="G43" s="69" t="s">
        <v>67</v>
      </c>
      <c r="H43" s="382"/>
      <c r="I43" s="321"/>
      <c r="J43" s="69"/>
      <c r="K43" s="385"/>
      <c r="L43" s="69" t="s">
        <v>53</v>
      </c>
      <c r="M43" s="70">
        <v>7908</v>
      </c>
      <c r="N43" s="69">
        <v>170</v>
      </c>
      <c r="O43" s="51">
        <f t="shared" si="0"/>
        <v>8078</v>
      </c>
      <c r="P43" s="5"/>
      <c r="Q43" s="62"/>
      <c r="R43" s="53">
        <f t="shared" si="1"/>
        <v>0</v>
      </c>
    </row>
    <row r="44" spans="5:18" ht="15.75" x14ac:dyDescent="0.2">
      <c r="F44" s="68" t="s">
        <v>50</v>
      </c>
      <c r="G44" s="69" t="s">
        <v>68</v>
      </c>
      <c r="H44" s="382"/>
      <c r="I44" s="321"/>
      <c r="J44" s="69"/>
      <c r="K44" s="385"/>
      <c r="L44" s="69" t="s">
        <v>53</v>
      </c>
      <c r="M44" s="70">
        <v>6046</v>
      </c>
      <c r="N44" s="69">
        <v>412</v>
      </c>
      <c r="O44" s="51">
        <f t="shared" si="0"/>
        <v>6458</v>
      </c>
      <c r="P44" s="5"/>
      <c r="Q44" s="62"/>
      <c r="R44" s="53">
        <f t="shared" si="1"/>
        <v>0</v>
      </c>
    </row>
    <row r="45" spans="5:18" ht="15.75" x14ac:dyDescent="0.2">
      <c r="F45" s="68" t="s">
        <v>50</v>
      </c>
      <c r="G45" s="69" t="s">
        <v>69</v>
      </c>
      <c r="H45" s="382"/>
      <c r="I45" s="321"/>
      <c r="J45" s="69"/>
      <c r="K45" s="385"/>
      <c r="L45" s="69" t="s">
        <v>53</v>
      </c>
      <c r="M45" s="70">
        <v>0</v>
      </c>
      <c r="N45" s="69">
        <v>312</v>
      </c>
      <c r="O45" s="51">
        <f t="shared" si="0"/>
        <v>312</v>
      </c>
      <c r="P45" s="5"/>
      <c r="Q45" s="62"/>
      <c r="R45" s="53">
        <f t="shared" si="1"/>
        <v>0</v>
      </c>
    </row>
    <row r="46" spans="5:18" ht="15.75" x14ac:dyDescent="0.2">
      <c r="F46" s="68" t="s">
        <v>50</v>
      </c>
      <c r="G46" s="69" t="s">
        <v>70</v>
      </c>
      <c r="H46" s="382"/>
      <c r="I46" s="321"/>
      <c r="J46" s="69"/>
      <c r="K46" s="385"/>
      <c r="L46" s="69" t="s">
        <v>53</v>
      </c>
      <c r="M46" s="70">
        <v>78</v>
      </c>
      <c r="N46" s="69">
        <v>700</v>
      </c>
      <c r="O46" s="51">
        <f t="shared" si="0"/>
        <v>778</v>
      </c>
      <c r="P46" s="5"/>
      <c r="Q46" s="62"/>
      <c r="R46" s="53">
        <f t="shared" si="1"/>
        <v>0</v>
      </c>
    </row>
    <row r="47" spans="5:18" ht="15.75" x14ac:dyDescent="0.2">
      <c r="F47" s="68" t="s">
        <v>50</v>
      </c>
      <c r="G47" s="69" t="s">
        <v>71</v>
      </c>
      <c r="H47" s="382"/>
      <c r="I47" s="321"/>
      <c r="J47" s="69"/>
      <c r="K47" s="385"/>
      <c r="L47" s="69" t="s">
        <v>32</v>
      </c>
      <c r="M47" s="70">
        <v>0</v>
      </c>
      <c r="N47" s="69">
        <v>8</v>
      </c>
      <c r="O47" s="51">
        <f t="shared" si="0"/>
        <v>8</v>
      </c>
      <c r="P47" s="5"/>
      <c r="Q47" s="62"/>
      <c r="R47" s="53">
        <f t="shared" si="1"/>
        <v>0</v>
      </c>
    </row>
    <row r="48" spans="5:18" ht="15.75" x14ac:dyDescent="0.2">
      <c r="F48" s="68" t="s">
        <v>50</v>
      </c>
      <c r="G48" s="69" t="s">
        <v>72</v>
      </c>
      <c r="H48" s="382"/>
      <c r="I48" s="321"/>
      <c r="J48" s="69" t="s">
        <v>73</v>
      </c>
      <c r="K48" s="385"/>
      <c r="L48" s="69" t="s">
        <v>53</v>
      </c>
      <c r="M48" s="70">
        <v>8</v>
      </c>
      <c r="N48" s="69"/>
      <c r="O48" s="51">
        <f t="shared" si="0"/>
        <v>8</v>
      </c>
      <c r="P48" s="5"/>
      <c r="Q48" s="62"/>
      <c r="R48" s="53">
        <f t="shared" si="1"/>
        <v>0</v>
      </c>
    </row>
    <row r="49" spans="3:18" ht="15.75" x14ac:dyDescent="0.2">
      <c r="F49" s="68" t="s">
        <v>50</v>
      </c>
      <c r="G49" s="69" t="s">
        <v>74</v>
      </c>
      <c r="H49" s="382"/>
      <c r="I49" s="321"/>
      <c r="J49" s="69"/>
      <c r="K49" s="385"/>
      <c r="L49" s="69" t="s">
        <v>57</v>
      </c>
      <c r="M49" s="70">
        <v>4862</v>
      </c>
      <c r="N49" s="69">
        <v>14</v>
      </c>
      <c r="O49" s="51">
        <f t="shared" si="0"/>
        <v>4876</v>
      </c>
      <c r="P49" s="5"/>
      <c r="Q49" s="62"/>
      <c r="R49" s="53">
        <f t="shared" si="1"/>
        <v>0</v>
      </c>
    </row>
    <row r="50" spans="3:18" ht="15.75" x14ac:dyDescent="0.2">
      <c r="F50" s="68" t="s">
        <v>50</v>
      </c>
      <c r="G50" s="69" t="s">
        <v>75</v>
      </c>
      <c r="H50" s="382"/>
      <c r="I50" s="321"/>
      <c r="J50" s="69"/>
      <c r="K50" s="385"/>
      <c r="L50" s="69" t="s">
        <v>57</v>
      </c>
      <c r="M50" s="70">
        <v>1381</v>
      </c>
      <c r="N50" s="69">
        <v>221</v>
      </c>
      <c r="O50" s="51">
        <f t="shared" si="0"/>
        <v>1602</v>
      </c>
      <c r="P50" s="5"/>
      <c r="Q50" s="62"/>
      <c r="R50" s="53">
        <f t="shared" si="1"/>
        <v>0</v>
      </c>
    </row>
    <row r="51" spans="3:18" ht="15.75" x14ac:dyDescent="0.2">
      <c r="F51" s="68" t="s">
        <v>50</v>
      </c>
      <c r="G51" s="69" t="s">
        <v>76</v>
      </c>
      <c r="H51" s="382"/>
      <c r="I51" s="321"/>
      <c r="J51" s="69"/>
      <c r="K51" s="385"/>
      <c r="L51" s="69" t="s">
        <v>90</v>
      </c>
      <c r="M51" s="70"/>
      <c r="N51" s="69"/>
      <c r="O51" s="51">
        <f t="shared" si="0"/>
        <v>0</v>
      </c>
      <c r="P51" s="5"/>
      <c r="Q51" s="62"/>
      <c r="R51" s="53">
        <f t="shared" si="1"/>
        <v>0</v>
      </c>
    </row>
    <row r="52" spans="3:18" ht="15.75" x14ac:dyDescent="0.2">
      <c r="F52" s="68" t="s">
        <v>50</v>
      </c>
      <c r="G52" s="69" t="s">
        <v>77</v>
      </c>
      <c r="H52" s="382"/>
      <c r="I52" s="321"/>
      <c r="J52" s="69"/>
      <c r="K52" s="385"/>
      <c r="L52" s="69" t="s">
        <v>53</v>
      </c>
      <c r="M52" s="70">
        <v>0</v>
      </c>
      <c r="N52" s="69"/>
      <c r="O52" s="51">
        <f t="shared" si="0"/>
        <v>0</v>
      </c>
      <c r="P52" s="5"/>
      <c r="Q52" s="71"/>
      <c r="R52" s="53">
        <f t="shared" si="1"/>
        <v>0</v>
      </c>
    </row>
    <row r="53" spans="3:18" ht="16.5" thickBot="1" x14ac:dyDescent="0.25">
      <c r="F53" s="68" t="s">
        <v>50</v>
      </c>
      <c r="G53" s="69" t="s">
        <v>78</v>
      </c>
      <c r="H53" s="382"/>
      <c r="I53" s="321"/>
      <c r="J53" s="69"/>
      <c r="K53" s="385"/>
      <c r="L53" s="69" t="s">
        <v>53</v>
      </c>
      <c r="M53" s="70"/>
      <c r="N53" s="69"/>
      <c r="O53" s="51">
        <f t="shared" si="0"/>
        <v>0</v>
      </c>
      <c r="P53" s="6"/>
      <c r="Q53" s="71"/>
      <c r="R53" s="53">
        <f t="shared" si="1"/>
        <v>0</v>
      </c>
    </row>
    <row r="54" spans="3:18" ht="15.75" x14ac:dyDescent="0.2">
      <c r="F54" s="68" t="s">
        <v>50</v>
      </c>
      <c r="G54" s="69" t="s">
        <v>79</v>
      </c>
      <c r="H54" s="69"/>
      <c r="I54" s="321"/>
      <c r="J54" s="69"/>
      <c r="K54" s="69"/>
      <c r="L54" s="69" t="s">
        <v>53</v>
      </c>
      <c r="M54" s="70">
        <v>5032</v>
      </c>
      <c r="N54" s="69">
        <v>310</v>
      </c>
      <c r="O54" s="80">
        <f t="shared" si="0"/>
        <v>5342</v>
      </c>
      <c r="P54" s="7"/>
      <c r="Q54" s="71"/>
      <c r="R54" s="53">
        <f t="shared" si="1"/>
        <v>0</v>
      </c>
    </row>
    <row r="55" spans="3:18" ht="15.75" x14ac:dyDescent="0.2">
      <c r="F55" s="68" t="s">
        <v>50</v>
      </c>
      <c r="G55" s="68" t="s">
        <v>80</v>
      </c>
      <c r="H55" s="69"/>
      <c r="I55" s="321"/>
      <c r="J55" s="69" t="s">
        <v>81</v>
      </c>
      <c r="K55" s="69"/>
      <c r="L55" s="69" t="s">
        <v>82</v>
      </c>
      <c r="M55" s="70">
        <v>194</v>
      </c>
      <c r="N55" s="69">
        <v>8</v>
      </c>
      <c r="O55" s="80">
        <f t="shared" si="0"/>
        <v>202</v>
      </c>
      <c r="P55" s="5"/>
      <c r="Q55" s="71"/>
      <c r="R55" s="53">
        <f t="shared" si="1"/>
        <v>0</v>
      </c>
    </row>
    <row r="56" spans="3:18" ht="15.75" x14ac:dyDescent="0.2">
      <c r="E56" s="79" t="s">
        <v>83</v>
      </c>
      <c r="F56" s="68" t="s">
        <v>50</v>
      </c>
      <c r="G56" s="68" t="s">
        <v>84</v>
      </c>
      <c r="H56" s="69"/>
      <c r="I56" s="321"/>
      <c r="J56" s="69"/>
      <c r="K56" s="69"/>
      <c r="L56" s="69" t="s">
        <v>82</v>
      </c>
      <c r="M56" s="70">
        <v>0</v>
      </c>
      <c r="N56" s="69"/>
      <c r="O56" s="80">
        <f t="shared" si="0"/>
        <v>0</v>
      </c>
      <c r="P56" s="5"/>
      <c r="Q56" s="71"/>
      <c r="R56" s="53">
        <f t="shared" si="1"/>
        <v>0</v>
      </c>
    </row>
    <row r="57" spans="3:18" ht="15.75" x14ac:dyDescent="0.2">
      <c r="D57" s="81">
        <v>4181</v>
      </c>
      <c r="F57" s="82" t="s">
        <v>50</v>
      </c>
      <c r="G57" s="83" t="s">
        <v>85</v>
      </c>
      <c r="H57" s="82">
        <v>46</v>
      </c>
      <c r="I57" s="321"/>
      <c r="J57" s="82"/>
      <c r="K57" s="83" t="s">
        <v>86</v>
      </c>
      <c r="L57" s="84" t="s">
        <v>32</v>
      </c>
      <c r="M57" s="85">
        <v>1276</v>
      </c>
      <c r="N57" s="82">
        <v>2712</v>
      </c>
      <c r="O57" s="51">
        <v>3988</v>
      </c>
      <c r="P57" s="8"/>
      <c r="Q57" s="62"/>
      <c r="R57" s="53">
        <v>0</v>
      </c>
    </row>
    <row r="58" spans="3:18" ht="15.75" x14ac:dyDescent="0.2">
      <c r="D58" s="81"/>
      <c r="F58" s="82" t="s">
        <v>50</v>
      </c>
      <c r="G58" s="83" t="s">
        <v>87</v>
      </c>
      <c r="H58" s="82"/>
      <c r="I58" s="321"/>
      <c r="J58" s="82"/>
      <c r="K58" s="83" t="s">
        <v>88</v>
      </c>
      <c r="L58" s="84" t="s">
        <v>26</v>
      </c>
      <c r="M58" s="85"/>
      <c r="N58" s="82">
        <v>96</v>
      </c>
      <c r="O58" s="51">
        <v>96</v>
      </c>
      <c r="P58" s="8"/>
      <c r="Q58" s="62"/>
      <c r="R58" s="53">
        <v>0</v>
      </c>
    </row>
    <row r="59" spans="3:18" ht="15.75" x14ac:dyDescent="0.2">
      <c r="D59" s="81"/>
      <c r="F59" s="82" t="s">
        <v>50</v>
      </c>
      <c r="G59" s="83" t="s">
        <v>89</v>
      </c>
      <c r="H59" s="82"/>
      <c r="I59" s="321"/>
      <c r="J59" s="82"/>
      <c r="K59" s="82"/>
      <c r="L59" s="84" t="s">
        <v>90</v>
      </c>
      <c r="M59" s="85"/>
      <c r="N59" s="82"/>
      <c r="O59" s="51">
        <v>0</v>
      </c>
      <c r="P59" s="8"/>
      <c r="Q59" s="62"/>
      <c r="R59" s="53">
        <v>0</v>
      </c>
    </row>
    <row r="60" spans="3:18" ht="15.75" x14ac:dyDescent="0.2">
      <c r="D60" s="81">
        <v>4493</v>
      </c>
      <c r="F60" s="82" t="s">
        <v>50</v>
      </c>
      <c r="G60" s="83" t="s">
        <v>91</v>
      </c>
      <c r="H60" s="82">
        <v>331</v>
      </c>
      <c r="I60" s="321"/>
      <c r="J60" s="82"/>
      <c r="K60" s="82" t="s">
        <v>92</v>
      </c>
      <c r="L60" s="84" t="s">
        <v>32</v>
      </c>
      <c r="M60" s="85">
        <v>1680</v>
      </c>
      <c r="N60" s="82"/>
      <c r="O60" s="51">
        <v>1680</v>
      </c>
      <c r="P60" s="8"/>
      <c r="Q60" s="62"/>
      <c r="R60" s="53">
        <v>0</v>
      </c>
    </row>
    <row r="61" spans="3:18" ht="15.75" x14ac:dyDescent="0.2">
      <c r="D61" s="81">
        <v>4512</v>
      </c>
      <c r="F61" s="82" t="s">
        <v>50</v>
      </c>
      <c r="G61" s="83" t="s">
        <v>93</v>
      </c>
      <c r="H61" s="82">
        <v>46</v>
      </c>
      <c r="I61" s="321"/>
      <c r="J61" s="82"/>
      <c r="K61" s="82" t="s">
        <v>92</v>
      </c>
      <c r="L61" s="84" t="s">
        <v>57</v>
      </c>
      <c r="M61" s="85">
        <v>700</v>
      </c>
      <c r="N61" s="82"/>
      <c r="O61" s="51">
        <v>700</v>
      </c>
      <c r="P61" s="8"/>
      <c r="Q61" s="62"/>
      <c r="R61" s="53">
        <v>0</v>
      </c>
    </row>
    <row r="62" spans="3:18" ht="15.75" x14ac:dyDescent="0.2">
      <c r="C62" s="24">
        <v>36</v>
      </c>
      <c r="D62" s="86">
        <v>2</v>
      </c>
      <c r="F62" s="82" t="s">
        <v>50</v>
      </c>
      <c r="G62" s="83" t="s">
        <v>94</v>
      </c>
      <c r="H62" s="82"/>
      <c r="I62" s="321"/>
      <c r="J62" s="82"/>
      <c r="K62" s="82" t="s">
        <v>92</v>
      </c>
      <c r="L62" s="84" t="s">
        <v>32</v>
      </c>
      <c r="M62" s="85">
        <v>444</v>
      </c>
      <c r="N62" s="82">
        <v>2368</v>
      </c>
      <c r="O62" s="51">
        <v>2812</v>
      </c>
      <c r="P62" s="8"/>
      <c r="Q62" s="62"/>
      <c r="R62" s="53">
        <v>0</v>
      </c>
    </row>
    <row r="63" spans="3:18" ht="15.75" x14ac:dyDescent="0.2">
      <c r="D63" s="87"/>
      <c r="F63" s="82" t="s">
        <v>50</v>
      </c>
      <c r="G63" s="82" t="s">
        <v>95</v>
      </c>
      <c r="H63" s="82"/>
      <c r="I63" s="321"/>
      <c r="J63" s="82"/>
      <c r="K63" s="82" t="s">
        <v>92</v>
      </c>
      <c r="L63" s="82" t="s">
        <v>53</v>
      </c>
      <c r="M63" s="85">
        <v>1188</v>
      </c>
      <c r="N63" s="82"/>
      <c r="O63" s="51">
        <v>1188</v>
      </c>
      <c r="P63" s="8"/>
      <c r="Q63" s="62"/>
      <c r="R63" s="53">
        <v>0</v>
      </c>
    </row>
    <row r="64" spans="3:18" ht="15.75" x14ac:dyDescent="0.2">
      <c r="D64" s="87"/>
      <c r="F64" s="82" t="s">
        <v>50</v>
      </c>
      <c r="G64" s="82" t="s">
        <v>96</v>
      </c>
      <c r="H64" s="82"/>
      <c r="I64" s="321"/>
      <c r="J64" s="82"/>
      <c r="K64" s="82"/>
      <c r="L64" s="82" t="s">
        <v>53</v>
      </c>
      <c r="M64" s="85"/>
      <c r="N64" s="82"/>
      <c r="O64" s="51">
        <v>0</v>
      </c>
      <c r="P64" s="9"/>
      <c r="Q64" s="62"/>
      <c r="R64" s="53">
        <v>0</v>
      </c>
    </row>
    <row r="65" spans="4:18" ht="15.75" x14ac:dyDescent="0.2">
      <c r="D65" s="87"/>
      <c r="F65" s="82" t="s">
        <v>50</v>
      </c>
      <c r="G65" s="82" t="s">
        <v>97</v>
      </c>
      <c r="H65" s="82"/>
      <c r="I65" s="321"/>
      <c r="J65" s="82"/>
      <c r="K65" s="82" t="s">
        <v>92</v>
      </c>
      <c r="L65" s="82" t="s">
        <v>53</v>
      </c>
      <c r="M65" s="85">
        <v>372</v>
      </c>
      <c r="N65" s="82">
        <v>992</v>
      </c>
      <c r="O65" s="51">
        <v>1364</v>
      </c>
      <c r="P65" s="8"/>
      <c r="Q65" s="62"/>
      <c r="R65" s="53">
        <v>0</v>
      </c>
    </row>
    <row r="66" spans="4:18" ht="31.5" x14ac:dyDescent="0.2">
      <c r="D66" s="81">
        <v>771</v>
      </c>
      <c r="F66" s="82" t="s">
        <v>50</v>
      </c>
      <c r="G66" s="82" t="s">
        <v>98</v>
      </c>
      <c r="H66" s="82"/>
      <c r="I66" s="321"/>
      <c r="J66" s="88" t="s">
        <v>99</v>
      </c>
      <c r="K66" s="82" t="s">
        <v>100</v>
      </c>
      <c r="L66" s="82" t="s">
        <v>53</v>
      </c>
      <c r="M66" s="85">
        <v>912</v>
      </c>
      <c r="N66" s="82">
        <v>792</v>
      </c>
      <c r="O66" s="51">
        <v>1704</v>
      </c>
      <c r="P66" s="8"/>
      <c r="Q66" s="62"/>
      <c r="R66" s="53">
        <v>0</v>
      </c>
    </row>
    <row r="67" spans="4:18" ht="15.75" x14ac:dyDescent="0.2">
      <c r="D67" s="81">
        <v>775</v>
      </c>
      <c r="F67" s="82" t="s">
        <v>50</v>
      </c>
      <c r="G67" s="82" t="s">
        <v>101</v>
      </c>
      <c r="H67" s="82"/>
      <c r="I67" s="321"/>
      <c r="J67" s="82"/>
      <c r="K67" s="82" t="s">
        <v>92</v>
      </c>
      <c r="L67" s="82" t="s">
        <v>32</v>
      </c>
      <c r="M67" s="85">
        <v>232</v>
      </c>
      <c r="N67" s="82">
        <v>194</v>
      </c>
      <c r="O67" s="51">
        <v>426</v>
      </c>
      <c r="P67" s="8"/>
      <c r="Q67" s="62"/>
      <c r="R67" s="53">
        <v>0</v>
      </c>
    </row>
    <row r="68" spans="4:18" ht="15.75" x14ac:dyDescent="0.2">
      <c r="D68" s="81">
        <v>4095</v>
      </c>
      <c r="F68" s="82" t="s">
        <v>50</v>
      </c>
      <c r="G68" s="82" t="s">
        <v>102</v>
      </c>
      <c r="H68" s="82"/>
      <c r="I68" s="321"/>
      <c r="J68" s="82"/>
      <c r="K68" s="82" t="s">
        <v>92</v>
      </c>
      <c r="L68" s="82" t="s">
        <v>26</v>
      </c>
      <c r="M68" s="85"/>
      <c r="N68" s="82">
        <v>67</v>
      </c>
      <c r="O68" s="51">
        <v>67</v>
      </c>
      <c r="P68" s="8"/>
      <c r="Q68" s="62"/>
      <c r="R68" s="53">
        <v>0</v>
      </c>
    </row>
    <row r="69" spans="4:18" ht="15.75" x14ac:dyDescent="0.2">
      <c r="E69" s="79" t="s">
        <v>83</v>
      </c>
      <c r="F69" s="68" t="s">
        <v>50</v>
      </c>
      <c r="G69" s="68" t="s">
        <v>103</v>
      </c>
      <c r="H69" s="69"/>
      <c r="I69" s="321"/>
      <c r="J69" s="69"/>
      <c r="K69" s="69"/>
      <c r="L69" s="69" t="s">
        <v>82</v>
      </c>
      <c r="M69" s="70">
        <v>0</v>
      </c>
      <c r="N69" s="69">
        <v>2</v>
      </c>
      <c r="O69" s="80">
        <f t="shared" si="0"/>
        <v>2</v>
      </c>
      <c r="P69" s="5"/>
      <c r="Q69" s="71"/>
      <c r="R69" s="53">
        <f t="shared" si="1"/>
        <v>0</v>
      </c>
    </row>
    <row r="70" spans="4:18" ht="16.5" thickBot="1" x14ac:dyDescent="0.25">
      <c r="E70" s="63"/>
      <c r="F70" s="68" t="s">
        <v>50</v>
      </c>
      <c r="G70" s="69" t="s">
        <v>104</v>
      </c>
      <c r="H70" s="69"/>
      <c r="I70" s="321"/>
      <c r="J70" s="69"/>
      <c r="K70" s="69"/>
      <c r="L70" s="69" t="s">
        <v>82</v>
      </c>
      <c r="M70" s="70"/>
      <c r="N70" s="69">
        <v>15</v>
      </c>
      <c r="O70" s="80">
        <f t="shared" si="0"/>
        <v>15</v>
      </c>
      <c r="P70" s="6"/>
      <c r="Q70" s="71"/>
      <c r="R70" s="53">
        <f t="shared" si="1"/>
        <v>0</v>
      </c>
    </row>
    <row r="71" spans="4:18" ht="15.75" x14ac:dyDescent="0.2">
      <c r="E71" s="63"/>
      <c r="F71" s="68" t="s">
        <v>50</v>
      </c>
      <c r="G71" s="82" t="s">
        <v>105</v>
      </c>
      <c r="H71" s="65"/>
      <c r="I71" s="321"/>
      <c r="J71" s="65"/>
      <c r="K71" s="89" t="s">
        <v>92</v>
      </c>
      <c r="L71" s="82" t="s">
        <v>32</v>
      </c>
      <c r="M71" s="85">
        <v>27468</v>
      </c>
      <c r="N71" s="82">
        <v>348</v>
      </c>
      <c r="O71" s="51">
        <v>27816</v>
      </c>
      <c r="P71" s="310"/>
      <c r="Q71" s="71"/>
      <c r="R71" s="53">
        <f t="shared" si="1"/>
        <v>0</v>
      </c>
    </row>
    <row r="72" spans="4:18" ht="15.75" x14ac:dyDescent="0.2">
      <c r="E72" s="63"/>
      <c r="F72" s="68" t="s">
        <v>50</v>
      </c>
      <c r="G72" s="83" t="s">
        <v>106</v>
      </c>
      <c r="H72" s="65"/>
      <c r="I72" s="321"/>
      <c r="J72" s="65" t="s">
        <v>107</v>
      </c>
      <c r="K72" s="89" t="s">
        <v>108</v>
      </c>
      <c r="L72" s="82" t="s">
        <v>53</v>
      </c>
      <c r="M72" s="85">
        <v>0</v>
      </c>
      <c r="N72" s="82">
        <v>335</v>
      </c>
      <c r="O72" s="51">
        <v>335</v>
      </c>
      <c r="P72" s="311"/>
      <c r="Q72" s="71"/>
      <c r="R72" s="53">
        <f t="shared" si="1"/>
        <v>0</v>
      </c>
    </row>
    <row r="73" spans="4:18" ht="15.75" x14ac:dyDescent="0.2">
      <c r="E73" s="63"/>
      <c r="F73" s="68" t="s">
        <v>50</v>
      </c>
      <c r="G73" s="83" t="s">
        <v>109</v>
      </c>
      <c r="H73" s="65">
        <v>1450</v>
      </c>
      <c r="I73" s="321"/>
      <c r="J73" s="65" t="s">
        <v>107</v>
      </c>
      <c r="K73" s="89" t="s">
        <v>108</v>
      </c>
      <c r="L73" s="82" t="s">
        <v>53</v>
      </c>
      <c r="M73" s="85">
        <v>0</v>
      </c>
      <c r="N73" s="82">
        <v>3</v>
      </c>
      <c r="O73" s="51">
        <v>3</v>
      </c>
      <c r="P73" s="311"/>
      <c r="Q73" s="71"/>
      <c r="R73" s="53">
        <f t="shared" si="1"/>
        <v>0</v>
      </c>
    </row>
    <row r="74" spans="4:18" ht="15.75" x14ac:dyDescent="0.2">
      <c r="E74" s="63"/>
      <c r="F74" s="68" t="s">
        <v>50</v>
      </c>
      <c r="G74" s="83" t="s">
        <v>110</v>
      </c>
      <c r="H74" s="65">
        <v>1450</v>
      </c>
      <c r="I74" s="321"/>
      <c r="J74" s="65" t="s">
        <v>107</v>
      </c>
      <c r="K74" s="89" t="s">
        <v>108</v>
      </c>
      <c r="L74" s="82" t="s">
        <v>53</v>
      </c>
      <c r="M74" s="85">
        <v>0</v>
      </c>
      <c r="N74" s="82">
        <v>732</v>
      </c>
      <c r="O74" s="51">
        <v>732</v>
      </c>
      <c r="P74" s="311"/>
      <c r="Q74" s="71"/>
      <c r="R74" s="53">
        <f t="shared" si="1"/>
        <v>0</v>
      </c>
    </row>
    <row r="75" spans="4:18" ht="15.75" x14ac:dyDescent="0.2">
      <c r="E75" s="63"/>
      <c r="F75" s="68" t="s">
        <v>50</v>
      </c>
      <c r="G75" s="83" t="s">
        <v>111</v>
      </c>
      <c r="H75" s="65">
        <v>1450</v>
      </c>
      <c r="I75" s="321"/>
      <c r="J75" s="65" t="s">
        <v>107</v>
      </c>
      <c r="K75" s="89" t="s">
        <v>108</v>
      </c>
      <c r="L75" s="82" t="s">
        <v>53</v>
      </c>
      <c r="M75" s="85">
        <v>0</v>
      </c>
      <c r="N75" s="82">
        <v>5</v>
      </c>
      <c r="O75" s="51">
        <v>5</v>
      </c>
      <c r="P75" s="311"/>
      <c r="Q75" s="71"/>
      <c r="R75" s="53">
        <f t="shared" si="1"/>
        <v>0</v>
      </c>
    </row>
    <row r="76" spans="4:18" ht="15.75" x14ac:dyDescent="0.2">
      <c r="E76" s="63"/>
      <c r="F76" s="68" t="s">
        <v>50</v>
      </c>
      <c r="G76" s="83" t="s">
        <v>112</v>
      </c>
      <c r="H76" s="65"/>
      <c r="I76" s="321"/>
      <c r="J76" s="65" t="s">
        <v>107</v>
      </c>
      <c r="K76" s="89" t="s">
        <v>92</v>
      </c>
      <c r="L76" s="82" t="s">
        <v>53</v>
      </c>
      <c r="M76" s="85">
        <v>648</v>
      </c>
      <c r="N76" s="82">
        <v>312</v>
      </c>
      <c r="O76" s="51">
        <v>960</v>
      </c>
      <c r="P76" s="311"/>
      <c r="Q76" s="71"/>
      <c r="R76" s="53">
        <f t="shared" si="1"/>
        <v>0</v>
      </c>
    </row>
    <row r="77" spans="4:18" ht="16.5" thickBot="1" x14ac:dyDescent="0.25">
      <c r="E77" s="63"/>
      <c r="F77" s="68" t="s">
        <v>50</v>
      </c>
      <c r="G77" s="82" t="s">
        <v>113</v>
      </c>
      <c r="H77" s="65"/>
      <c r="I77" s="321"/>
      <c r="J77" s="65" t="s">
        <v>107</v>
      </c>
      <c r="K77" s="89" t="s">
        <v>108</v>
      </c>
      <c r="L77" s="82" t="s">
        <v>57</v>
      </c>
      <c r="M77" s="85">
        <v>21</v>
      </c>
      <c r="N77" s="82">
        <v>10</v>
      </c>
      <c r="O77" s="51">
        <v>31</v>
      </c>
      <c r="P77" s="310"/>
      <c r="Q77" s="71"/>
      <c r="R77" s="53">
        <f t="shared" si="1"/>
        <v>0</v>
      </c>
    </row>
    <row r="78" spans="4:18" ht="16.5" thickBot="1" x14ac:dyDescent="0.25">
      <c r="F78" s="90" t="s">
        <v>114</v>
      </c>
      <c r="G78" s="91" t="s">
        <v>115</v>
      </c>
      <c r="H78" s="92"/>
      <c r="I78" s="321"/>
      <c r="J78" s="92"/>
      <c r="K78" s="365" t="s">
        <v>116</v>
      </c>
      <c r="L78" s="92" t="s">
        <v>53</v>
      </c>
      <c r="M78" s="93">
        <v>0</v>
      </c>
      <c r="N78" s="92">
        <v>1185</v>
      </c>
      <c r="O78" s="51">
        <f t="shared" si="0"/>
        <v>1185</v>
      </c>
      <c r="P78" s="7"/>
      <c r="Q78" s="71"/>
      <c r="R78" s="53">
        <f t="shared" si="1"/>
        <v>0</v>
      </c>
    </row>
    <row r="79" spans="4:18" ht="16.5" thickBot="1" x14ac:dyDescent="0.25">
      <c r="F79" s="90" t="s">
        <v>114</v>
      </c>
      <c r="G79" s="94" t="s">
        <v>117</v>
      </c>
      <c r="H79" s="94"/>
      <c r="I79" s="321"/>
      <c r="J79" s="94"/>
      <c r="K79" s="365"/>
      <c r="L79" s="94" t="s">
        <v>53</v>
      </c>
      <c r="M79" s="95">
        <v>24</v>
      </c>
      <c r="N79" s="94">
        <v>444</v>
      </c>
      <c r="O79" s="51">
        <f t="shared" si="0"/>
        <v>468</v>
      </c>
      <c r="P79" s="5"/>
      <c r="Q79" s="71"/>
      <c r="R79" s="53">
        <f t="shared" si="1"/>
        <v>0</v>
      </c>
    </row>
    <row r="80" spans="4:18" ht="16.5" thickBot="1" x14ac:dyDescent="0.25">
      <c r="F80" s="90" t="s">
        <v>114</v>
      </c>
      <c r="G80" s="94" t="s">
        <v>118</v>
      </c>
      <c r="H80" s="94"/>
      <c r="I80" s="321"/>
      <c r="J80" s="94"/>
      <c r="K80" s="365"/>
      <c r="L80" s="94" t="s">
        <v>53</v>
      </c>
      <c r="M80" s="95">
        <v>108</v>
      </c>
      <c r="N80" s="94">
        <v>960</v>
      </c>
      <c r="O80" s="51">
        <f t="shared" si="0"/>
        <v>1068</v>
      </c>
      <c r="P80" s="5"/>
      <c r="Q80" s="71"/>
      <c r="R80" s="53">
        <f t="shared" si="1"/>
        <v>0</v>
      </c>
    </row>
    <row r="81" spans="5:18" ht="16.5" thickBot="1" x14ac:dyDescent="0.25">
      <c r="F81" s="90" t="s">
        <v>114</v>
      </c>
      <c r="G81" s="94" t="s">
        <v>119</v>
      </c>
      <c r="H81" s="94"/>
      <c r="I81" s="321"/>
      <c r="J81" s="94"/>
      <c r="K81" s="365"/>
      <c r="L81" s="94" t="s">
        <v>53</v>
      </c>
      <c r="M81" s="95">
        <v>0</v>
      </c>
      <c r="N81" s="94">
        <v>312</v>
      </c>
      <c r="O81" s="51">
        <f t="shared" si="0"/>
        <v>312</v>
      </c>
      <c r="P81" s="5"/>
      <c r="Q81" s="71"/>
      <c r="R81" s="53">
        <f t="shared" si="1"/>
        <v>0</v>
      </c>
    </row>
    <row r="82" spans="5:18" ht="16.5" thickBot="1" x14ac:dyDescent="0.25">
      <c r="F82" s="90" t="s">
        <v>114</v>
      </c>
      <c r="G82" s="96" t="s">
        <v>120</v>
      </c>
      <c r="H82" s="97"/>
      <c r="I82" s="321"/>
      <c r="J82" s="97"/>
      <c r="K82" s="365"/>
      <c r="L82" s="94" t="s">
        <v>53</v>
      </c>
      <c r="M82" s="98"/>
      <c r="N82" s="97"/>
      <c r="O82" s="51">
        <v>45</v>
      </c>
      <c r="P82" s="10"/>
      <c r="Q82" s="71"/>
      <c r="R82" s="53">
        <f t="shared" si="1"/>
        <v>0</v>
      </c>
    </row>
    <row r="83" spans="5:18" ht="16.5" thickBot="1" x14ac:dyDescent="0.25">
      <c r="E83" s="63"/>
      <c r="F83" s="90" t="s">
        <v>114</v>
      </c>
      <c r="G83" s="97" t="s">
        <v>121</v>
      </c>
      <c r="H83" s="97"/>
      <c r="I83" s="321"/>
      <c r="J83" s="97"/>
      <c r="K83" s="365"/>
      <c r="L83" s="97" t="s">
        <v>53</v>
      </c>
      <c r="M83" s="98"/>
      <c r="N83" s="97">
        <v>1839</v>
      </c>
      <c r="O83" s="51">
        <f t="shared" si="0"/>
        <v>1839</v>
      </c>
      <c r="P83" s="6"/>
      <c r="Q83" s="71"/>
      <c r="R83" s="53">
        <f t="shared" si="1"/>
        <v>0</v>
      </c>
    </row>
    <row r="84" spans="5:18" ht="15.75" x14ac:dyDescent="0.2">
      <c r="F84" s="58" t="s">
        <v>29</v>
      </c>
      <c r="G84" s="59" t="s">
        <v>122</v>
      </c>
      <c r="H84" s="59">
        <v>387</v>
      </c>
      <c r="I84" s="321"/>
      <c r="J84" s="59"/>
      <c r="K84" s="366" t="s">
        <v>123</v>
      </c>
      <c r="L84" s="59" t="s">
        <v>32</v>
      </c>
      <c r="M84" s="60">
        <v>939</v>
      </c>
      <c r="N84" s="59">
        <v>29</v>
      </c>
      <c r="O84" s="51">
        <f t="shared" si="0"/>
        <v>968</v>
      </c>
      <c r="P84" s="7"/>
      <c r="Q84" s="71"/>
      <c r="R84" s="53">
        <f t="shared" si="1"/>
        <v>0</v>
      </c>
    </row>
    <row r="85" spans="5:18" ht="15.75" x14ac:dyDescent="0.2">
      <c r="F85" s="58" t="s">
        <v>29</v>
      </c>
      <c r="G85" s="59" t="s">
        <v>124</v>
      </c>
      <c r="H85" s="59">
        <v>356</v>
      </c>
      <c r="I85" s="321"/>
      <c r="J85" s="59"/>
      <c r="K85" s="366"/>
      <c r="L85" s="59" t="s">
        <v>32</v>
      </c>
      <c r="M85" s="60">
        <v>290</v>
      </c>
      <c r="N85" s="59">
        <v>70</v>
      </c>
      <c r="O85" s="51">
        <f t="shared" si="0"/>
        <v>360</v>
      </c>
      <c r="P85" s="5"/>
      <c r="Q85" s="71"/>
      <c r="R85" s="53">
        <f t="shared" si="1"/>
        <v>0</v>
      </c>
    </row>
    <row r="86" spans="5:18" ht="15.75" x14ac:dyDescent="0.2">
      <c r="F86" s="58" t="s">
        <v>29</v>
      </c>
      <c r="G86" s="59" t="s">
        <v>125</v>
      </c>
      <c r="H86" s="59"/>
      <c r="I86" s="321"/>
      <c r="J86" s="59"/>
      <c r="K86" s="366"/>
      <c r="L86" s="59" t="s">
        <v>90</v>
      </c>
      <c r="M86" s="60">
        <v>67</v>
      </c>
      <c r="N86" s="59"/>
      <c r="O86" s="51">
        <f t="shared" si="0"/>
        <v>67</v>
      </c>
      <c r="P86" s="5"/>
      <c r="Q86" s="71"/>
      <c r="R86" s="53">
        <f t="shared" si="1"/>
        <v>0</v>
      </c>
    </row>
    <row r="87" spans="5:18" ht="15.75" x14ac:dyDescent="0.2">
      <c r="F87" s="58" t="s">
        <v>29</v>
      </c>
      <c r="G87" s="59" t="s">
        <v>126</v>
      </c>
      <c r="H87" s="59"/>
      <c r="I87" s="321"/>
      <c r="J87" s="59"/>
      <c r="K87" s="366"/>
      <c r="L87" s="59" t="s">
        <v>32</v>
      </c>
      <c r="M87" s="60">
        <v>80</v>
      </c>
      <c r="N87" s="59">
        <v>10</v>
      </c>
      <c r="O87" s="51">
        <f t="shared" si="0"/>
        <v>90</v>
      </c>
      <c r="P87" s="5"/>
      <c r="Q87" s="71"/>
      <c r="R87" s="53">
        <f t="shared" si="1"/>
        <v>0</v>
      </c>
    </row>
    <row r="88" spans="5:18" ht="15.75" x14ac:dyDescent="0.2">
      <c r="E88" s="99"/>
      <c r="F88" s="58" t="s">
        <v>29</v>
      </c>
      <c r="G88" s="59" t="s">
        <v>127</v>
      </c>
      <c r="H88" s="59"/>
      <c r="I88" s="321"/>
      <c r="J88" s="59"/>
      <c r="K88" s="366"/>
      <c r="L88" s="59" t="s">
        <v>32</v>
      </c>
      <c r="M88" s="60">
        <v>459</v>
      </c>
      <c r="N88" s="59">
        <v>83</v>
      </c>
      <c r="O88" s="51">
        <f t="shared" si="0"/>
        <v>542</v>
      </c>
      <c r="P88" s="5"/>
      <c r="Q88" s="71"/>
      <c r="R88" s="53">
        <f t="shared" si="1"/>
        <v>0</v>
      </c>
    </row>
    <row r="89" spans="5:18" ht="15.75" x14ac:dyDescent="0.2">
      <c r="E89" s="99"/>
      <c r="F89" s="58" t="s">
        <v>29</v>
      </c>
      <c r="G89" s="59" t="s">
        <v>128</v>
      </c>
      <c r="H89" s="59">
        <v>331</v>
      </c>
      <c r="I89" s="321"/>
      <c r="J89" s="59"/>
      <c r="K89" s="366"/>
      <c r="L89" s="59" t="s">
        <v>57</v>
      </c>
      <c r="M89" s="60">
        <v>79</v>
      </c>
      <c r="N89" s="59">
        <v>170</v>
      </c>
      <c r="O89" s="51">
        <f t="shared" si="0"/>
        <v>249</v>
      </c>
      <c r="P89" s="5"/>
      <c r="Q89" s="71"/>
      <c r="R89" s="53">
        <f t="shared" si="1"/>
        <v>0</v>
      </c>
    </row>
    <row r="90" spans="5:18" ht="15.75" x14ac:dyDescent="0.2">
      <c r="F90" s="58" t="s">
        <v>29</v>
      </c>
      <c r="G90" s="59" t="s">
        <v>129</v>
      </c>
      <c r="H90" s="59"/>
      <c r="I90" s="321"/>
      <c r="J90" s="59"/>
      <c r="K90" s="366"/>
      <c r="L90" s="59" t="s">
        <v>32</v>
      </c>
      <c r="M90" s="60">
        <v>890</v>
      </c>
      <c r="N90" s="59"/>
      <c r="O90" s="51">
        <f t="shared" si="0"/>
        <v>890</v>
      </c>
      <c r="P90" s="5"/>
      <c r="Q90" s="71"/>
      <c r="R90" s="53">
        <f t="shared" si="1"/>
        <v>0</v>
      </c>
    </row>
    <row r="91" spans="5:18" ht="15.75" x14ac:dyDescent="0.2">
      <c r="F91" s="58" t="s">
        <v>29</v>
      </c>
      <c r="G91" s="59" t="s">
        <v>130</v>
      </c>
      <c r="H91" s="59"/>
      <c r="I91" s="321"/>
      <c r="J91" s="59"/>
      <c r="K91" s="366"/>
      <c r="L91" s="59" t="s">
        <v>131</v>
      </c>
      <c r="M91" s="60">
        <v>79</v>
      </c>
      <c r="N91" s="59">
        <v>12</v>
      </c>
      <c r="O91" s="51">
        <f t="shared" si="0"/>
        <v>91</v>
      </c>
      <c r="P91" s="5"/>
      <c r="Q91" s="71"/>
      <c r="R91" s="53">
        <f t="shared" si="1"/>
        <v>0</v>
      </c>
    </row>
    <row r="92" spans="5:18" ht="15.75" x14ac:dyDescent="0.2">
      <c r="F92" s="58" t="s">
        <v>29</v>
      </c>
      <c r="G92" s="59" t="s">
        <v>132</v>
      </c>
      <c r="H92" s="59"/>
      <c r="I92" s="321"/>
      <c r="J92" s="59"/>
      <c r="K92" s="366"/>
      <c r="L92" s="59" t="s">
        <v>131</v>
      </c>
      <c r="M92" s="60">
        <v>45</v>
      </c>
      <c r="N92" s="59">
        <v>9</v>
      </c>
      <c r="O92" s="51">
        <f t="shared" si="0"/>
        <v>54</v>
      </c>
      <c r="P92" s="5"/>
      <c r="Q92" s="71"/>
      <c r="R92" s="53">
        <f t="shared" si="1"/>
        <v>0</v>
      </c>
    </row>
    <row r="93" spans="5:18" ht="25.5" x14ac:dyDescent="0.2">
      <c r="E93" s="99" t="s">
        <v>133</v>
      </c>
      <c r="F93" s="58" t="s">
        <v>29</v>
      </c>
      <c r="G93" s="59" t="s">
        <v>134</v>
      </c>
      <c r="H93" s="59"/>
      <c r="I93" s="321"/>
      <c r="J93" s="59"/>
      <c r="K93" s="366"/>
      <c r="L93" s="59" t="s">
        <v>53</v>
      </c>
      <c r="M93" s="60">
        <v>3984</v>
      </c>
      <c r="N93" s="59">
        <v>128</v>
      </c>
      <c r="O93" s="51">
        <f t="shared" si="0"/>
        <v>4112</v>
      </c>
      <c r="P93" s="5"/>
      <c r="Q93" s="71"/>
      <c r="R93" s="53">
        <f t="shared" si="1"/>
        <v>0</v>
      </c>
    </row>
    <row r="94" spans="5:18" ht="15.75" x14ac:dyDescent="0.2">
      <c r="F94" s="58" t="s">
        <v>29</v>
      </c>
      <c r="G94" s="59" t="s">
        <v>135</v>
      </c>
      <c r="H94" s="59">
        <v>1152</v>
      </c>
      <c r="I94" s="321"/>
      <c r="J94" s="59"/>
      <c r="K94" s="366"/>
      <c r="L94" s="59" t="s">
        <v>32</v>
      </c>
      <c r="M94" s="60">
        <f>264+108</f>
        <v>372</v>
      </c>
      <c r="N94" s="59">
        <v>51</v>
      </c>
      <c r="O94" s="51">
        <f t="shared" si="0"/>
        <v>423</v>
      </c>
      <c r="P94" s="5"/>
      <c r="Q94" s="71"/>
      <c r="R94" s="53">
        <f t="shared" si="1"/>
        <v>0</v>
      </c>
    </row>
    <row r="95" spans="5:18" ht="15.75" x14ac:dyDescent="0.2">
      <c r="F95" s="58" t="s">
        <v>29</v>
      </c>
      <c r="G95" s="59" t="s">
        <v>136</v>
      </c>
      <c r="H95" s="59"/>
      <c r="I95" s="321"/>
      <c r="J95" s="59"/>
      <c r="K95" s="366"/>
      <c r="L95" s="59" t="s">
        <v>137</v>
      </c>
      <c r="M95" s="60">
        <v>7</v>
      </c>
      <c r="N95" s="59">
        <v>1</v>
      </c>
      <c r="O95" s="51">
        <f t="shared" si="0"/>
        <v>8</v>
      </c>
      <c r="P95" s="5"/>
      <c r="Q95" s="71"/>
      <c r="R95" s="53">
        <f t="shared" si="1"/>
        <v>0</v>
      </c>
    </row>
    <row r="96" spans="5:18" ht="15.75" x14ac:dyDescent="0.2">
      <c r="F96" s="58" t="s">
        <v>29</v>
      </c>
      <c r="G96" s="59" t="s">
        <v>138</v>
      </c>
      <c r="H96" s="59"/>
      <c r="I96" s="321"/>
      <c r="J96" s="59"/>
      <c r="K96" s="366"/>
      <c r="L96" s="59" t="s">
        <v>32</v>
      </c>
      <c r="M96" s="60">
        <v>41</v>
      </c>
      <c r="N96" s="59">
        <v>7</v>
      </c>
      <c r="O96" s="51">
        <f t="shared" si="0"/>
        <v>48</v>
      </c>
      <c r="P96" s="5"/>
      <c r="Q96" s="71"/>
      <c r="R96" s="53">
        <f t="shared" si="1"/>
        <v>0</v>
      </c>
    </row>
    <row r="97" spans="3:18" ht="15.75" x14ac:dyDescent="0.2">
      <c r="F97" s="58" t="s">
        <v>29</v>
      </c>
      <c r="G97" s="59" t="s">
        <v>139</v>
      </c>
      <c r="H97" s="59">
        <v>1253</v>
      </c>
      <c r="I97" s="321"/>
      <c r="J97" s="59"/>
      <c r="K97" s="366"/>
      <c r="L97" s="59" t="s">
        <v>137</v>
      </c>
      <c r="M97" s="60">
        <v>4</v>
      </c>
      <c r="N97" s="59"/>
      <c r="O97" s="51">
        <f t="shared" si="0"/>
        <v>4</v>
      </c>
      <c r="P97" s="5"/>
      <c r="Q97" s="71"/>
      <c r="R97" s="53">
        <f t="shared" si="1"/>
        <v>0</v>
      </c>
    </row>
    <row r="98" spans="3:18" ht="15.75" x14ac:dyDescent="0.2">
      <c r="F98" s="58" t="s">
        <v>29</v>
      </c>
      <c r="G98" s="59" t="s">
        <v>140</v>
      </c>
      <c r="H98" s="59">
        <v>1253</v>
      </c>
      <c r="I98" s="321"/>
      <c r="J98" s="59"/>
      <c r="K98" s="366"/>
      <c r="L98" s="59" t="s">
        <v>137</v>
      </c>
      <c r="M98" s="60"/>
      <c r="N98" s="59"/>
      <c r="O98" s="51">
        <f t="shared" si="0"/>
        <v>0</v>
      </c>
      <c r="P98" s="5"/>
      <c r="Q98" s="71"/>
      <c r="R98" s="53">
        <f t="shared" si="1"/>
        <v>0</v>
      </c>
    </row>
    <row r="99" spans="3:18" ht="15.75" x14ac:dyDescent="0.2">
      <c r="F99" s="58" t="s">
        <v>29</v>
      </c>
      <c r="G99" s="59" t="s">
        <v>141</v>
      </c>
      <c r="H99" s="59">
        <v>1253</v>
      </c>
      <c r="I99" s="321"/>
      <c r="J99" s="59"/>
      <c r="K99" s="366"/>
      <c r="L99" s="59" t="s">
        <v>137</v>
      </c>
      <c r="M99" s="60">
        <v>11</v>
      </c>
      <c r="N99" s="59"/>
      <c r="O99" s="51">
        <f t="shared" ref="O99:O162" si="2">M99+N99</f>
        <v>11</v>
      </c>
      <c r="P99" s="5"/>
      <c r="Q99" s="71"/>
      <c r="R99" s="53">
        <f t="shared" ref="R99:R162" si="3">O99*P99</f>
        <v>0</v>
      </c>
    </row>
    <row r="100" spans="3:18" ht="15.75" x14ac:dyDescent="0.2">
      <c r="F100" s="58" t="s">
        <v>29</v>
      </c>
      <c r="G100" s="59" t="s">
        <v>142</v>
      </c>
      <c r="H100" s="59">
        <v>1253</v>
      </c>
      <c r="I100" s="321"/>
      <c r="J100" s="59"/>
      <c r="K100" s="366"/>
      <c r="L100" s="59" t="s">
        <v>137</v>
      </c>
      <c r="M100" s="60">
        <v>26</v>
      </c>
      <c r="N100" s="59"/>
      <c r="O100" s="51">
        <f t="shared" si="2"/>
        <v>26</v>
      </c>
      <c r="P100" s="5"/>
      <c r="Q100" s="71"/>
      <c r="R100" s="53">
        <f t="shared" si="3"/>
        <v>0</v>
      </c>
    </row>
    <row r="101" spans="3:18" ht="15.75" x14ac:dyDescent="0.2">
      <c r="F101" s="58" t="s">
        <v>29</v>
      </c>
      <c r="G101" s="59" t="s">
        <v>143</v>
      </c>
      <c r="H101" s="59"/>
      <c r="I101" s="321"/>
      <c r="J101" s="59"/>
      <c r="K101" s="366"/>
      <c r="L101" s="59" t="s">
        <v>137</v>
      </c>
      <c r="M101" s="60">
        <v>3</v>
      </c>
      <c r="N101" s="59">
        <v>1</v>
      </c>
      <c r="O101" s="51">
        <f t="shared" si="2"/>
        <v>4</v>
      </c>
      <c r="P101" s="5"/>
      <c r="Q101" s="71"/>
      <c r="R101" s="53">
        <f t="shared" si="3"/>
        <v>0</v>
      </c>
    </row>
    <row r="102" spans="3:18" ht="15.75" x14ac:dyDescent="0.2">
      <c r="F102" s="58" t="s">
        <v>29</v>
      </c>
      <c r="G102" s="59" t="s">
        <v>144</v>
      </c>
      <c r="H102" s="59"/>
      <c r="I102" s="321"/>
      <c r="J102" s="59"/>
      <c r="K102" s="366"/>
      <c r="L102" s="59" t="s">
        <v>137</v>
      </c>
      <c r="M102" s="60">
        <v>35</v>
      </c>
      <c r="N102" s="59">
        <v>3</v>
      </c>
      <c r="O102" s="51">
        <f t="shared" si="2"/>
        <v>38</v>
      </c>
      <c r="P102" s="5"/>
      <c r="Q102" s="71"/>
      <c r="R102" s="53">
        <f t="shared" si="3"/>
        <v>0</v>
      </c>
    </row>
    <row r="103" spans="3:18" ht="15.75" x14ac:dyDescent="0.2">
      <c r="F103" s="58" t="s">
        <v>29</v>
      </c>
      <c r="G103" s="59" t="s">
        <v>145</v>
      </c>
      <c r="H103" s="59"/>
      <c r="I103" s="321"/>
      <c r="J103" s="59"/>
      <c r="K103" s="366"/>
      <c r="L103" s="59" t="s">
        <v>137</v>
      </c>
      <c r="M103" s="60">
        <v>21</v>
      </c>
      <c r="N103" s="59">
        <v>9</v>
      </c>
      <c r="O103" s="51">
        <f t="shared" si="2"/>
        <v>30</v>
      </c>
      <c r="P103" s="5"/>
      <c r="Q103" s="71"/>
      <c r="R103" s="53">
        <f t="shared" si="3"/>
        <v>0</v>
      </c>
    </row>
    <row r="104" spans="3:18" ht="15.75" x14ac:dyDescent="0.2">
      <c r="F104" s="58" t="s">
        <v>29</v>
      </c>
      <c r="G104" s="59" t="s">
        <v>146</v>
      </c>
      <c r="H104" s="59"/>
      <c r="I104" s="321"/>
      <c r="J104" s="59"/>
      <c r="K104" s="366"/>
      <c r="L104" s="59" t="s">
        <v>82</v>
      </c>
      <c r="M104" s="60">
        <v>57</v>
      </c>
      <c r="N104" s="59">
        <v>5</v>
      </c>
      <c r="O104" s="51">
        <f t="shared" si="2"/>
        <v>62</v>
      </c>
      <c r="P104" s="5"/>
      <c r="Q104" s="71"/>
      <c r="R104" s="53">
        <f t="shared" si="3"/>
        <v>0</v>
      </c>
    </row>
    <row r="105" spans="3:18" ht="15.75" x14ac:dyDescent="0.2">
      <c r="F105" s="58" t="s">
        <v>29</v>
      </c>
      <c r="G105" s="59" t="s">
        <v>147</v>
      </c>
      <c r="H105" s="59"/>
      <c r="I105" s="321"/>
      <c r="J105" s="59"/>
      <c r="K105" s="366"/>
      <c r="L105" s="59" t="s">
        <v>82</v>
      </c>
      <c r="M105" s="60">
        <v>40</v>
      </c>
      <c r="N105" s="59">
        <v>9</v>
      </c>
      <c r="O105" s="51">
        <f t="shared" si="2"/>
        <v>49</v>
      </c>
      <c r="P105" s="5"/>
      <c r="Q105" s="71"/>
      <c r="R105" s="53">
        <f t="shared" si="3"/>
        <v>0</v>
      </c>
    </row>
    <row r="106" spans="3:18" ht="15.75" x14ac:dyDescent="0.2">
      <c r="F106" s="58" t="s">
        <v>29</v>
      </c>
      <c r="G106" s="59" t="s">
        <v>148</v>
      </c>
      <c r="H106" s="59">
        <v>1351</v>
      </c>
      <c r="I106" s="321"/>
      <c r="J106" s="59"/>
      <c r="K106" s="366"/>
      <c r="L106" s="59" t="s">
        <v>53</v>
      </c>
      <c r="M106" s="60">
        <v>20</v>
      </c>
      <c r="N106" s="59">
        <v>16</v>
      </c>
      <c r="O106" s="51">
        <f t="shared" si="2"/>
        <v>36</v>
      </c>
      <c r="P106" s="5"/>
      <c r="Q106" s="71"/>
      <c r="R106" s="53">
        <f t="shared" si="3"/>
        <v>0</v>
      </c>
    </row>
    <row r="107" spans="3:18" ht="15.75" x14ac:dyDescent="0.2">
      <c r="F107" s="58" t="s">
        <v>29</v>
      </c>
      <c r="G107" s="59" t="s">
        <v>149</v>
      </c>
      <c r="H107" s="59">
        <v>1351</v>
      </c>
      <c r="I107" s="321"/>
      <c r="J107" s="59"/>
      <c r="K107" s="366"/>
      <c r="L107" s="59" t="s">
        <v>53</v>
      </c>
      <c r="M107" s="60">
        <v>29</v>
      </c>
      <c r="N107" s="59"/>
      <c r="O107" s="51">
        <f t="shared" si="2"/>
        <v>29</v>
      </c>
      <c r="P107" s="5"/>
      <c r="Q107" s="71"/>
      <c r="R107" s="53">
        <f t="shared" si="3"/>
        <v>0</v>
      </c>
    </row>
    <row r="108" spans="3:18" ht="26.25" thickBot="1" x14ac:dyDescent="0.25">
      <c r="D108" s="87"/>
      <c r="E108" s="99" t="s">
        <v>150</v>
      </c>
      <c r="F108" s="58" t="s">
        <v>29</v>
      </c>
      <c r="G108" s="59" t="s">
        <v>151</v>
      </c>
      <c r="H108" s="59">
        <v>36</v>
      </c>
      <c r="I108" s="321"/>
      <c r="J108" s="59"/>
      <c r="K108" s="366"/>
      <c r="L108" s="59" t="s">
        <v>53</v>
      </c>
      <c r="M108" s="60"/>
      <c r="N108" s="59">
        <v>2</v>
      </c>
      <c r="O108" s="51">
        <f t="shared" si="2"/>
        <v>2</v>
      </c>
      <c r="P108" s="5"/>
      <c r="Q108" s="71"/>
      <c r="R108" s="53">
        <f t="shared" si="3"/>
        <v>0</v>
      </c>
    </row>
    <row r="109" spans="3:18" ht="38.25" x14ac:dyDescent="0.2">
      <c r="C109" s="99" t="s">
        <v>152</v>
      </c>
      <c r="D109" s="100"/>
      <c r="E109" s="367" t="s">
        <v>153</v>
      </c>
      <c r="F109" s="58" t="s">
        <v>29</v>
      </c>
      <c r="G109" s="59" t="s">
        <v>154</v>
      </c>
      <c r="H109" s="59">
        <v>1152</v>
      </c>
      <c r="I109" s="321"/>
      <c r="J109" s="59"/>
      <c r="K109" s="366"/>
      <c r="L109" s="59" t="s">
        <v>32</v>
      </c>
      <c r="M109" s="60">
        <v>3</v>
      </c>
      <c r="N109" s="59">
        <v>71</v>
      </c>
      <c r="O109" s="51">
        <f t="shared" si="2"/>
        <v>74</v>
      </c>
      <c r="P109" s="5"/>
      <c r="Q109" s="71"/>
      <c r="R109" s="53">
        <f t="shared" si="3"/>
        <v>0</v>
      </c>
    </row>
    <row r="110" spans="3:18" ht="15.75" x14ac:dyDescent="0.2">
      <c r="D110" s="87"/>
      <c r="E110" s="368"/>
      <c r="F110" s="58" t="s">
        <v>29</v>
      </c>
      <c r="G110" s="59" t="s">
        <v>155</v>
      </c>
      <c r="H110" s="59">
        <v>1152</v>
      </c>
      <c r="I110" s="321"/>
      <c r="J110" s="59" t="s">
        <v>156</v>
      </c>
      <c r="K110" s="366"/>
      <c r="L110" s="59" t="s">
        <v>32</v>
      </c>
      <c r="M110" s="60">
        <v>396</v>
      </c>
      <c r="N110" s="59">
        <v>60</v>
      </c>
      <c r="O110" s="51">
        <f t="shared" si="2"/>
        <v>456</v>
      </c>
      <c r="P110" s="5"/>
      <c r="Q110" s="71"/>
      <c r="R110" s="53">
        <f t="shared" si="3"/>
        <v>0</v>
      </c>
    </row>
    <row r="111" spans="3:18" ht="16.5" thickBot="1" x14ac:dyDescent="0.25">
      <c r="D111" s="87"/>
      <c r="E111" s="369"/>
      <c r="F111" s="58" t="s">
        <v>29</v>
      </c>
      <c r="G111" s="59" t="s">
        <v>157</v>
      </c>
      <c r="H111" s="59">
        <v>650</v>
      </c>
      <c r="I111" s="321"/>
      <c r="J111" s="59"/>
      <c r="K111" s="366"/>
      <c r="L111" s="59" t="s">
        <v>32</v>
      </c>
      <c r="M111" s="60">
        <v>790</v>
      </c>
      <c r="N111" s="59">
        <v>70</v>
      </c>
      <c r="O111" s="51">
        <f t="shared" si="2"/>
        <v>860</v>
      </c>
      <c r="P111" s="5"/>
      <c r="Q111" s="71"/>
      <c r="R111" s="53">
        <f t="shared" si="3"/>
        <v>0</v>
      </c>
    </row>
    <row r="112" spans="3:18" ht="15.75" x14ac:dyDescent="0.2">
      <c r="D112" s="87"/>
      <c r="F112" s="58" t="s">
        <v>29</v>
      </c>
      <c r="G112" s="59" t="s">
        <v>158</v>
      </c>
      <c r="H112" s="59"/>
      <c r="I112" s="321"/>
      <c r="J112" s="59"/>
      <c r="K112" s="366"/>
      <c r="L112" s="59" t="s">
        <v>53</v>
      </c>
      <c r="M112" s="60">
        <v>0</v>
      </c>
      <c r="N112" s="59"/>
      <c r="O112" s="51">
        <f t="shared" si="2"/>
        <v>0</v>
      </c>
      <c r="P112" s="5"/>
      <c r="Q112" s="71"/>
      <c r="R112" s="53">
        <f t="shared" si="3"/>
        <v>0</v>
      </c>
    </row>
    <row r="113" spans="4:18" ht="15.75" x14ac:dyDescent="0.2">
      <c r="D113" s="87"/>
      <c r="F113" s="58" t="s">
        <v>29</v>
      </c>
      <c r="G113" s="101" t="s">
        <v>159</v>
      </c>
      <c r="H113" s="59"/>
      <c r="I113" s="321"/>
      <c r="J113" s="59"/>
      <c r="K113" s="366"/>
      <c r="L113" s="102" t="s">
        <v>53</v>
      </c>
      <c r="M113" s="60">
        <v>59</v>
      </c>
      <c r="N113" s="59">
        <v>37</v>
      </c>
      <c r="O113" s="51">
        <f t="shared" si="2"/>
        <v>96</v>
      </c>
      <c r="P113" s="11"/>
      <c r="Q113" s="71"/>
      <c r="R113" s="53">
        <f t="shared" si="3"/>
        <v>0</v>
      </c>
    </row>
    <row r="114" spans="4:18" ht="15.75" x14ac:dyDescent="0.2">
      <c r="D114" s="87"/>
      <c r="F114" s="58" t="s">
        <v>29</v>
      </c>
      <c r="G114" s="101" t="s">
        <v>160</v>
      </c>
      <c r="H114" s="59"/>
      <c r="I114" s="321"/>
      <c r="J114" s="59"/>
      <c r="K114" s="366"/>
      <c r="L114" s="102" t="s">
        <v>53</v>
      </c>
      <c r="M114" s="60">
        <v>407</v>
      </c>
      <c r="N114" s="59">
        <v>624</v>
      </c>
      <c r="O114" s="51">
        <f t="shared" si="2"/>
        <v>1031</v>
      </c>
      <c r="P114" s="11"/>
      <c r="Q114" s="71"/>
      <c r="R114" s="53">
        <f t="shared" si="3"/>
        <v>0</v>
      </c>
    </row>
    <row r="115" spans="4:18" ht="15.75" x14ac:dyDescent="0.2">
      <c r="D115" s="87"/>
      <c r="F115" s="58" t="s">
        <v>29</v>
      </c>
      <c r="G115" s="101" t="s">
        <v>161</v>
      </c>
      <c r="H115" s="59"/>
      <c r="I115" s="321"/>
      <c r="J115" s="59"/>
      <c r="K115" s="366"/>
      <c r="L115" s="102" t="s">
        <v>53</v>
      </c>
      <c r="M115" s="60">
        <v>240</v>
      </c>
      <c r="N115" s="59">
        <v>2</v>
      </c>
      <c r="O115" s="51">
        <f t="shared" si="2"/>
        <v>242</v>
      </c>
      <c r="P115" s="11"/>
      <c r="Q115" s="71"/>
      <c r="R115" s="53">
        <f t="shared" si="3"/>
        <v>0</v>
      </c>
    </row>
    <row r="116" spans="4:18" ht="15.75" x14ac:dyDescent="0.2">
      <c r="D116" s="87"/>
      <c r="F116" s="58" t="s">
        <v>29</v>
      </c>
      <c r="G116" s="101" t="s">
        <v>162</v>
      </c>
      <c r="H116" s="59"/>
      <c r="I116" s="321"/>
      <c r="J116" s="59"/>
      <c r="K116" s="366"/>
      <c r="L116" s="102" t="s">
        <v>26</v>
      </c>
      <c r="M116" s="60">
        <v>79</v>
      </c>
      <c r="N116" s="59">
        <v>2</v>
      </c>
      <c r="O116" s="51">
        <f t="shared" si="2"/>
        <v>81</v>
      </c>
      <c r="P116" s="11"/>
      <c r="Q116" s="71"/>
      <c r="R116" s="53">
        <f t="shared" si="3"/>
        <v>0</v>
      </c>
    </row>
    <row r="117" spans="4:18" ht="15.75" x14ac:dyDescent="0.2">
      <c r="D117" s="87"/>
      <c r="F117" s="58" t="s">
        <v>29</v>
      </c>
      <c r="G117" s="59" t="s">
        <v>163</v>
      </c>
      <c r="H117" s="59"/>
      <c r="I117" s="321"/>
      <c r="J117" s="59"/>
      <c r="K117" s="103" t="s">
        <v>164</v>
      </c>
      <c r="L117" s="59" t="s">
        <v>53</v>
      </c>
      <c r="M117" s="60">
        <v>16</v>
      </c>
      <c r="N117" s="104"/>
      <c r="O117" s="51">
        <f t="shared" si="2"/>
        <v>16</v>
      </c>
      <c r="P117" s="5"/>
      <c r="Q117" s="71"/>
      <c r="R117" s="53">
        <f t="shared" si="3"/>
        <v>0</v>
      </c>
    </row>
    <row r="118" spans="4:18" ht="15.75" x14ac:dyDescent="0.2">
      <c r="D118" s="87"/>
      <c r="F118" s="58" t="s">
        <v>29</v>
      </c>
      <c r="G118" s="104" t="s">
        <v>165</v>
      </c>
      <c r="H118" s="104"/>
      <c r="I118" s="321"/>
      <c r="J118" s="104"/>
      <c r="K118" s="105" t="s">
        <v>92</v>
      </c>
      <c r="L118" s="104" t="s">
        <v>26</v>
      </c>
      <c r="M118" s="106"/>
      <c r="N118" s="104"/>
      <c r="O118" s="51">
        <f t="shared" si="2"/>
        <v>0</v>
      </c>
      <c r="P118" s="8"/>
      <c r="Q118" s="71"/>
      <c r="R118" s="53">
        <f t="shared" si="3"/>
        <v>0</v>
      </c>
    </row>
    <row r="119" spans="4:18" ht="16.5" thickBot="1" x14ac:dyDescent="0.3">
      <c r="D119" s="87"/>
      <c r="E119" s="107"/>
      <c r="F119" s="58" t="s">
        <v>29</v>
      </c>
      <c r="G119" s="108" t="s">
        <v>166</v>
      </c>
      <c r="H119" s="109"/>
      <c r="I119" s="321"/>
      <c r="J119" s="109"/>
      <c r="K119" s="110" t="s">
        <v>92</v>
      </c>
      <c r="L119" s="109" t="s">
        <v>26</v>
      </c>
      <c r="M119" s="111"/>
      <c r="N119" s="109">
        <v>1</v>
      </c>
      <c r="O119" s="51">
        <f t="shared" si="2"/>
        <v>1</v>
      </c>
      <c r="P119" s="6"/>
      <c r="Q119" s="71"/>
      <c r="R119" s="53">
        <f t="shared" si="3"/>
        <v>0</v>
      </c>
    </row>
    <row r="120" spans="4:18" ht="16.5" thickBot="1" x14ac:dyDescent="0.3">
      <c r="D120" s="87"/>
      <c r="F120" s="112" t="s">
        <v>167</v>
      </c>
      <c r="G120" s="113" t="s">
        <v>168</v>
      </c>
      <c r="H120" s="114"/>
      <c r="I120" s="321"/>
      <c r="J120" s="114"/>
      <c r="K120" s="115" t="s">
        <v>92</v>
      </c>
      <c r="L120" s="113" t="s">
        <v>53</v>
      </c>
      <c r="M120" s="116">
        <v>600</v>
      </c>
      <c r="N120" s="113"/>
      <c r="O120" s="51">
        <f t="shared" si="2"/>
        <v>600</v>
      </c>
      <c r="P120" s="8"/>
      <c r="Q120" s="71"/>
      <c r="R120" s="53">
        <f t="shared" si="3"/>
        <v>0</v>
      </c>
    </row>
    <row r="121" spans="4:18" ht="16.5" thickBot="1" x14ac:dyDescent="0.3">
      <c r="D121" s="87"/>
      <c r="F121" s="112" t="s">
        <v>167</v>
      </c>
      <c r="G121" s="113" t="s">
        <v>169</v>
      </c>
      <c r="H121" s="114"/>
      <c r="I121" s="321"/>
      <c r="J121" s="114"/>
      <c r="K121" s="115" t="s">
        <v>92</v>
      </c>
      <c r="L121" s="113" t="s">
        <v>53</v>
      </c>
      <c r="M121" s="116">
        <v>690</v>
      </c>
      <c r="N121" s="113"/>
      <c r="O121" s="51">
        <f t="shared" si="2"/>
        <v>690</v>
      </c>
      <c r="P121" s="8"/>
      <c r="Q121" s="71"/>
      <c r="R121" s="53">
        <f t="shared" si="3"/>
        <v>0</v>
      </c>
    </row>
    <row r="122" spans="4:18" ht="16.5" thickBot="1" x14ac:dyDescent="0.3">
      <c r="D122" s="87"/>
      <c r="F122" s="112" t="s">
        <v>167</v>
      </c>
      <c r="G122" s="113" t="s">
        <v>170</v>
      </c>
      <c r="H122" s="114"/>
      <c r="I122" s="321"/>
      <c r="J122" s="114"/>
      <c r="K122" s="115" t="s">
        <v>92</v>
      </c>
      <c r="L122" s="113" t="s">
        <v>53</v>
      </c>
      <c r="M122" s="116"/>
      <c r="N122" s="113">
        <v>3</v>
      </c>
      <c r="O122" s="51">
        <f t="shared" si="2"/>
        <v>3</v>
      </c>
      <c r="P122" s="8"/>
      <c r="Q122" s="71"/>
      <c r="R122" s="53">
        <f t="shared" si="3"/>
        <v>0</v>
      </c>
    </row>
    <row r="123" spans="4:18" ht="16.5" thickBot="1" x14ac:dyDescent="0.3">
      <c r="D123" s="87"/>
      <c r="F123" s="112" t="s">
        <v>167</v>
      </c>
      <c r="G123" s="113" t="s">
        <v>171</v>
      </c>
      <c r="H123" s="114"/>
      <c r="I123" s="321"/>
      <c r="J123" s="114"/>
      <c r="K123" s="115" t="s">
        <v>92</v>
      </c>
      <c r="L123" s="113" t="s">
        <v>53</v>
      </c>
      <c r="M123" s="116">
        <v>100752</v>
      </c>
      <c r="N123" s="113">
        <v>1104</v>
      </c>
      <c r="O123" s="51">
        <f t="shared" si="2"/>
        <v>101856</v>
      </c>
      <c r="P123" s="8"/>
      <c r="Q123" s="71">
        <v>2.62</v>
      </c>
      <c r="R123" s="53">
        <f t="shared" si="3"/>
        <v>0</v>
      </c>
    </row>
    <row r="124" spans="4:18" ht="16.5" thickBot="1" x14ac:dyDescent="0.3">
      <c r="D124" s="87"/>
      <c r="E124" s="107"/>
      <c r="F124" s="112" t="s">
        <v>167</v>
      </c>
      <c r="G124" s="117" t="s">
        <v>166</v>
      </c>
      <c r="H124" s="118"/>
      <c r="I124" s="321"/>
      <c r="J124" s="118"/>
      <c r="K124" s="115" t="s">
        <v>92</v>
      </c>
      <c r="L124" s="118" t="s">
        <v>26</v>
      </c>
      <c r="M124" s="119"/>
      <c r="N124" s="118">
        <v>1</v>
      </c>
      <c r="O124" s="51">
        <f t="shared" si="2"/>
        <v>1</v>
      </c>
      <c r="P124" s="6"/>
      <c r="Q124" s="71"/>
      <c r="R124" s="53">
        <f t="shared" si="3"/>
        <v>0</v>
      </c>
    </row>
    <row r="125" spans="4:18" ht="16.5" thickBot="1" x14ac:dyDescent="0.25">
      <c r="D125" s="87"/>
      <c r="F125" s="120" t="s">
        <v>172</v>
      </c>
      <c r="G125" s="121" t="s">
        <v>173</v>
      </c>
      <c r="H125" s="121">
        <v>38</v>
      </c>
      <c r="I125" s="321"/>
      <c r="J125" s="351" t="s">
        <v>107</v>
      </c>
      <c r="K125" s="371" t="s">
        <v>52</v>
      </c>
      <c r="L125" s="121" t="s">
        <v>53</v>
      </c>
      <c r="M125" s="122">
        <v>7164</v>
      </c>
      <c r="N125" s="121">
        <v>228</v>
      </c>
      <c r="O125" s="51">
        <f t="shared" si="2"/>
        <v>7392</v>
      </c>
      <c r="P125" s="7"/>
      <c r="Q125" s="71"/>
      <c r="R125" s="53">
        <f t="shared" si="3"/>
        <v>0</v>
      </c>
    </row>
    <row r="126" spans="4:18" ht="16.5" thickBot="1" x14ac:dyDescent="0.25">
      <c r="D126" s="87"/>
      <c r="F126" s="120" t="s">
        <v>172</v>
      </c>
      <c r="G126" s="123" t="s">
        <v>174</v>
      </c>
      <c r="H126" s="123">
        <v>38</v>
      </c>
      <c r="I126" s="321"/>
      <c r="J126" s="353"/>
      <c r="K126" s="372"/>
      <c r="L126" s="123" t="s">
        <v>53</v>
      </c>
      <c r="M126" s="124">
        <v>672</v>
      </c>
      <c r="N126" s="123">
        <v>396</v>
      </c>
      <c r="O126" s="51">
        <f t="shared" si="2"/>
        <v>1068</v>
      </c>
      <c r="P126" s="5"/>
      <c r="Q126" s="71"/>
      <c r="R126" s="53">
        <f t="shared" si="3"/>
        <v>0</v>
      </c>
    </row>
    <row r="127" spans="4:18" ht="16.5" thickBot="1" x14ac:dyDescent="0.25">
      <c r="D127" s="87"/>
      <c r="F127" s="120" t="s">
        <v>172</v>
      </c>
      <c r="G127" s="123" t="s">
        <v>175</v>
      </c>
      <c r="H127" s="123">
        <v>38</v>
      </c>
      <c r="I127" s="321"/>
      <c r="J127" s="353"/>
      <c r="K127" s="372"/>
      <c r="L127" s="123" t="s">
        <v>82</v>
      </c>
      <c r="M127" s="124">
        <v>71</v>
      </c>
      <c r="N127" s="123">
        <v>44</v>
      </c>
      <c r="O127" s="51">
        <f t="shared" si="2"/>
        <v>115</v>
      </c>
      <c r="P127" s="5"/>
      <c r="Q127" s="71"/>
      <c r="R127" s="53">
        <f t="shared" si="3"/>
        <v>0</v>
      </c>
    </row>
    <row r="128" spans="4:18" ht="16.5" thickBot="1" x14ac:dyDescent="0.25">
      <c r="D128" s="87"/>
      <c r="F128" s="120" t="s">
        <v>172</v>
      </c>
      <c r="G128" s="123" t="s">
        <v>176</v>
      </c>
      <c r="H128" s="123">
        <v>36</v>
      </c>
      <c r="I128" s="321"/>
      <c r="J128" s="353"/>
      <c r="K128" s="372"/>
      <c r="L128" s="123" t="s">
        <v>82</v>
      </c>
      <c r="M128" s="124">
        <v>1584</v>
      </c>
      <c r="N128" s="123">
        <v>36</v>
      </c>
      <c r="O128" s="51">
        <f t="shared" si="2"/>
        <v>1620</v>
      </c>
      <c r="P128" s="5"/>
      <c r="Q128" s="71"/>
      <c r="R128" s="53">
        <f t="shared" si="3"/>
        <v>0</v>
      </c>
    </row>
    <row r="129" spans="4:18" ht="16.5" thickBot="1" x14ac:dyDescent="0.25">
      <c r="D129" s="87"/>
      <c r="F129" s="120" t="s">
        <v>172</v>
      </c>
      <c r="G129" s="123" t="s">
        <v>177</v>
      </c>
      <c r="H129" s="123">
        <v>36</v>
      </c>
      <c r="I129" s="321"/>
      <c r="J129" s="353"/>
      <c r="K129" s="372"/>
      <c r="L129" s="123" t="s">
        <v>53</v>
      </c>
      <c r="M129" s="124">
        <v>95088</v>
      </c>
      <c r="N129" s="123">
        <v>4584</v>
      </c>
      <c r="O129" s="51">
        <f t="shared" si="2"/>
        <v>99672</v>
      </c>
      <c r="P129" s="5"/>
      <c r="Q129" s="71">
        <v>3</v>
      </c>
      <c r="R129" s="53">
        <f t="shared" si="3"/>
        <v>0</v>
      </c>
    </row>
    <row r="130" spans="4:18" ht="16.5" thickBot="1" x14ac:dyDescent="0.25">
      <c r="D130" s="87"/>
      <c r="F130" s="120" t="s">
        <v>172</v>
      </c>
      <c r="G130" s="123" t="s">
        <v>178</v>
      </c>
      <c r="H130" s="123">
        <v>36</v>
      </c>
      <c r="I130" s="321"/>
      <c r="J130" s="353"/>
      <c r="K130" s="372"/>
      <c r="L130" s="123" t="s">
        <v>53</v>
      </c>
      <c r="M130" s="124">
        <v>366</v>
      </c>
      <c r="N130" s="123">
        <v>28</v>
      </c>
      <c r="O130" s="51">
        <f t="shared" si="2"/>
        <v>394</v>
      </c>
      <c r="P130" s="5"/>
      <c r="Q130" s="71"/>
      <c r="R130" s="53">
        <f t="shared" si="3"/>
        <v>0</v>
      </c>
    </row>
    <row r="131" spans="4:18" ht="16.5" thickBot="1" x14ac:dyDescent="0.25">
      <c r="F131" s="120" t="s">
        <v>172</v>
      </c>
      <c r="G131" s="123" t="s">
        <v>179</v>
      </c>
      <c r="H131" s="123"/>
      <c r="I131" s="321"/>
      <c r="J131" s="353"/>
      <c r="K131" s="372"/>
      <c r="L131" s="123" t="s">
        <v>53</v>
      </c>
      <c r="M131" s="124">
        <v>1416</v>
      </c>
      <c r="N131" s="123">
        <v>96</v>
      </c>
      <c r="O131" s="51">
        <f t="shared" si="2"/>
        <v>1512</v>
      </c>
      <c r="P131" s="5"/>
      <c r="Q131" s="71"/>
      <c r="R131" s="53">
        <f t="shared" si="3"/>
        <v>0</v>
      </c>
    </row>
    <row r="132" spans="4:18" ht="16.5" thickBot="1" x14ac:dyDescent="0.25">
      <c r="F132" s="120" t="s">
        <v>172</v>
      </c>
      <c r="G132" s="123" t="s">
        <v>180</v>
      </c>
      <c r="H132" s="123">
        <v>34</v>
      </c>
      <c r="I132" s="321"/>
      <c r="J132" s="353"/>
      <c r="K132" s="372"/>
      <c r="L132" s="123" t="s">
        <v>53</v>
      </c>
      <c r="M132" s="124">
        <v>144</v>
      </c>
      <c r="N132" s="123">
        <v>1080</v>
      </c>
      <c r="O132" s="51">
        <f t="shared" si="2"/>
        <v>1224</v>
      </c>
      <c r="P132" s="5"/>
      <c r="Q132" s="71"/>
      <c r="R132" s="53">
        <f t="shared" si="3"/>
        <v>0</v>
      </c>
    </row>
    <row r="133" spans="4:18" ht="16.5" thickBot="1" x14ac:dyDescent="0.25">
      <c r="F133" s="120" t="s">
        <v>172</v>
      </c>
      <c r="G133" s="123" t="s">
        <v>181</v>
      </c>
      <c r="H133" s="123">
        <v>34</v>
      </c>
      <c r="I133" s="321"/>
      <c r="J133" s="353"/>
      <c r="K133" s="372"/>
      <c r="L133" s="123" t="s">
        <v>82</v>
      </c>
      <c r="M133" s="124">
        <v>2841</v>
      </c>
      <c r="N133" s="123">
        <v>252</v>
      </c>
      <c r="O133" s="51">
        <f t="shared" si="2"/>
        <v>3093</v>
      </c>
      <c r="P133" s="5"/>
      <c r="Q133" s="71"/>
      <c r="R133" s="53">
        <f t="shared" si="3"/>
        <v>0</v>
      </c>
    </row>
    <row r="134" spans="4:18" ht="16.5" thickBot="1" x14ac:dyDescent="0.25">
      <c r="F134" s="120" t="s">
        <v>172</v>
      </c>
      <c r="G134" s="123" t="s">
        <v>182</v>
      </c>
      <c r="H134" s="123">
        <v>34</v>
      </c>
      <c r="I134" s="321"/>
      <c r="J134" s="353"/>
      <c r="K134" s="372"/>
      <c r="L134" s="123" t="s">
        <v>53</v>
      </c>
      <c r="M134" s="124">
        <v>6426</v>
      </c>
      <c r="N134" s="123">
        <v>57</v>
      </c>
      <c r="O134" s="51">
        <f t="shared" si="2"/>
        <v>6483</v>
      </c>
      <c r="P134" s="5"/>
      <c r="Q134" s="71"/>
      <c r="R134" s="53">
        <f t="shared" si="3"/>
        <v>0</v>
      </c>
    </row>
    <row r="135" spans="4:18" ht="16.5" thickBot="1" x14ac:dyDescent="0.25">
      <c r="F135" s="120" t="s">
        <v>172</v>
      </c>
      <c r="G135" s="123" t="s">
        <v>183</v>
      </c>
      <c r="H135" s="123">
        <v>34</v>
      </c>
      <c r="I135" s="321"/>
      <c r="J135" s="353"/>
      <c r="K135" s="372"/>
      <c r="L135" s="123" t="s">
        <v>137</v>
      </c>
      <c r="M135" s="124">
        <v>412</v>
      </c>
      <c r="N135" s="123">
        <v>171</v>
      </c>
      <c r="O135" s="51">
        <f t="shared" si="2"/>
        <v>583</v>
      </c>
      <c r="P135" s="5"/>
      <c r="Q135" s="71"/>
      <c r="R135" s="53">
        <f t="shared" si="3"/>
        <v>0</v>
      </c>
    </row>
    <row r="136" spans="4:18" ht="16.5" thickBot="1" x14ac:dyDescent="0.25">
      <c r="E136" s="107"/>
      <c r="F136" s="120" t="s">
        <v>172</v>
      </c>
      <c r="G136" s="123" t="s">
        <v>184</v>
      </c>
      <c r="H136" s="123"/>
      <c r="I136" s="321"/>
      <c r="J136" s="353"/>
      <c r="K136" s="372"/>
      <c r="L136" s="123" t="s">
        <v>90</v>
      </c>
      <c r="M136" s="124"/>
      <c r="N136" s="123"/>
      <c r="O136" s="51">
        <f t="shared" si="2"/>
        <v>0</v>
      </c>
      <c r="P136" s="5"/>
      <c r="Q136" s="71"/>
      <c r="R136" s="53">
        <f t="shared" si="3"/>
        <v>0</v>
      </c>
    </row>
    <row r="137" spans="4:18" ht="16.5" thickBot="1" x14ac:dyDescent="0.25">
      <c r="F137" s="120" t="s">
        <v>172</v>
      </c>
      <c r="G137" s="123" t="s">
        <v>185</v>
      </c>
      <c r="H137" s="123">
        <v>373</v>
      </c>
      <c r="I137" s="321"/>
      <c r="J137" s="353"/>
      <c r="K137" s="372"/>
      <c r="L137" s="123" t="s">
        <v>53</v>
      </c>
      <c r="M137" s="124">
        <v>378</v>
      </c>
      <c r="N137" s="123">
        <v>447</v>
      </c>
      <c r="O137" s="51">
        <f t="shared" si="2"/>
        <v>825</v>
      </c>
      <c r="P137" s="5"/>
      <c r="Q137" s="71"/>
      <c r="R137" s="53">
        <f t="shared" si="3"/>
        <v>0</v>
      </c>
    </row>
    <row r="138" spans="4:18" ht="16.5" thickBot="1" x14ac:dyDescent="0.25">
      <c r="F138" s="120" t="s">
        <v>172</v>
      </c>
      <c r="G138" s="123" t="s">
        <v>186</v>
      </c>
      <c r="H138" s="123">
        <v>373</v>
      </c>
      <c r="I138" s="321"/>
      <c r="J138" s="353"/>
      <c r="K138" s="372"/>
      <c r="L138" s="123" t="s">
        <v>82</v>
      </c>
      <c r="M138" s="124">
        <v>159</v>
      </c>
      <c r="N138" s="123">
        <v>30</v>
      </c>
      <c r="O138" s="51">
        <f t="shared" si="2"/>
        <v>189</v>
      </c>
      <c r="P138" s="5"/>
      <c r="Q138" s="71"/>
      <c r="R138" s="53">
        <f t="shared" si="3"/>
        <v>0</v>
      </c>
    </row>
    <row r="139" spans="4:18" ht="16.5" thickBot="1" x14ac:dyDescent="0.25">
      <c r="F139" s="120" t="s">
        <v>172</v>
      </c>
      <c r="G139" s="123" t="s">
        <v>187</v>
      </c>
      <c r="H139" s="123"/>
      <c r="I139" s="321"/>
      <c r="J139" s="353"/>
      <c r="K139" s="372"/>
      <c r="L139" s="123" t="s">
        <v>53</v>
      </c>
      <c r="M139" s="124">
        <v>1428</v>
      </c>
      <c r="N139" s="123">
        <v>3467</v>
      </c>
      <c r="O139" s="51">
        <f t="shared" si="2"/>
        <v>4895</v>
      </c>
      <c r="P139" s="5"/>
      <c r="Q139" s="71"/>
      <c r="R139" s="53">
        <f t="shared" si="3"/>
        <v>0</v>
      </c>
    </row>
    <row r="140" spans="4:18" ht="16.5" thickBot="1" x14ac:dyDescent="0.25">
      <c r="F140" s="120" t="s">
        <v>172</v>
      </c>
      <c r="G140" s="125" t="s">
        <v>188</v>
      </c>
      <c r="H140" s="125"/>
      <c r="I140" s="321"/>
      <c r="J140" s="370"/>
      <c r="K140" s="373"/>
      <c r="L140" s="125" t="s">
        <v>26</v>
      </c>
      <c r="M140" s="126">
        <v>1749</v>
      </c>
      <c r="N140" s="123"/>
      <c r="O140" s="51">
        <f t="shared" si="2"/>
        <v>1749</v>
      </c>
      <c r="P140" s="6"/>
      <c r="Q140" s="61"/>
      <c r="R140" s="53">
        <f t="shared" si="3"/>
        <v>0</v>
      </c>
    </row>
    <row r="141" spans="4:18" ht="16.5" thickBot="1" x14ac:dyDescent="0.25">
      <c r="F141" s="127" t="s">
        <v>189</v>
      </c>
      <c r="G141" s="128" t="s">
        <v>190</v>
      </c>
      <c r="H141" s="128">
        <v>1075</v>
      </c>
      <c r="I141" s="321"/>
      <c r="J141" s="128" t="s">
        <v>191</v>
      </c>
      <c r="K141" s="374" t="s">
        <v>92</v>
      </c>
      <c r="L141" s="128" t="s">
        <v>32</v>
      </c>
      <c r="M141" s="129">
        <v>555</v>
      </c>
      <c r="N141" s="128"/>
      <c r="O141" s="51">
        <f t="shared" si="2"/>
        <v>555</v>
      </c>
      <c r="P141" s="7"/>
      <c r="Q141" s="71"/>
      <c r="R141" s="53">
        <f t="shared" si="3"/>
        <v>0</v>
      </c>
    </row>
    <row r="142" spans="4:18" ht="16.5" thickBot="1" x14ac:dyDescent="0.25">
      <c r="F142" s="127" t="s">
        <v>189</v>
      </c>
      <c r="G142" s="130" t="s">
        <v>192</v>
      </c>
      <c r="H142" s="130"/>
      <c r="I142" s="321"/>
      <c r="J142" s="130"/>
      <c r="K142" s="375"/>
      <c r="L142" s="130" t="s">
        <v>32</v>
      </c>
      <c r="M142" s="131">
        <v>131</v>
      </c>
      <c r="N142" s="130"/>
      <c r="O142" s="51">
        <f t="shared" si="2"/>
        <v>131</v>
      </c>
      <c r="P142" s="5"/>
      <c r="Q142" s="71"/>
      <c r="R142" s="53">
        <f t="shared" si="3"/>
        <v>0</v>
      </c>
    </row>
    <row r="143" spans="4:18" ht="16.5" thickBot="1" x14ac:dyDescent="0.25">
      <c r="F143" s="127" t="s">
        <v>189</v>
      </c>
      <c r="G143" s="130" t="s">
        <v>193</v>
      </c>
      <c r="H143" s="130"/>
      <c r="I143" s="321"/>
      <c r="J143" s="130"/>
      <c r="K143" s="375"/>
      <c r="L143" s="130" t="s">
        <v>32</v>
      </c>
      <c r="M143" s="131">
        <v>625</v>
      </c>
      <c r="N143" s="130"/>
      <c r="O143" s="51">
        <f t="shared" si="2"/>
        <v>625</v>
      </c>
      <c r="P143" s="5"/>
      <c r="Q143" s="71"/>
      <c r="R143" s="53">
        <f t="shared" si="3"/>
        <v>0</v>
      </c>
    </row>
    <row r="144" spans="4:18" ht="16.5" thickBot="1" x14ac:dyDescent="0.25">
      <c r="F144" s="127" t="s">
        <v>189</v>
      </c>
      <c r="G144" s="132" t="s">
        <v>194</v>
      </c>
      <c r="H144" s="130"/>
      <c r="I144" s="321"/>
      <c r="J144" s="130"/>
      <c r="K144" s="375"/>
      <c r="L144" s="130" t="s">
        <v>90</v>
      </c>
      <c r="M144" s="131"/>
      <c r="N144" s="130">
        <v>1272</v>
      </c>
      <c r="O144" s="51">
        <f t="shared" si="2"/>
        <v>1272</v>
      </c>
      <c r="P144" s="5"/>
      <c r="Q144" s="71"/>
      <c r="R144" s="53">
        <f t="shared" si="3"/>
        <v>0</v>
      </c>
    </row>
    <row r="145" spans="6:18" ht="16.5" thickBot="1" x14ac:dyDescent="0.25">
      <c r="F145" s="127" t="s">
        <v>189</v>
      </c>
      <c r="G145" s="132" t="s">
        <v>195</v>
      </c>
      <c r="H145" s="130"/>
      <c r="I145" s="321"/>
      <c r="J145" s="130"/>
      <c r="K145" s="375"/>
      <c r="L145" s="130" t="s">
        <v>32</v>
      </c>
      <c r="M145" s="131"/>
      <c r="N145" s="130"/>
      <c r="O145" s="51">
        <f t="shared" si="2"/>
        <v>0</v>
      </c>
      <c r="P145" s="5"/>
      <c r="Q145" s="71"/>
      <c r="R145" s="53">
        <f t="shared" si="3"/>
        <v>0</v>
      </c>
    </row>
    <row r="146" spans="6:18" ht="16.5" thickBot="1" x14ac:dyDescent="0.25">
      <c r="F146" s="127" t="s">
        <v>189</v>
      </c>
      <c r="G146" s="130" t="s">
        <v>196</v>
      </c>
      <c r="H146" s="130">
        <v>1130</v>
      </c>
      <c r="I146" s="321"/>
      <c r="J146" s="130"/>
      <c r="K146" s="375"/>
      <c r="L146" s="130" t="s">
        <v>32</v>
      </c>
      <c r="M146" s="131">
        <v>122</v>
      </c>
      <c r="N146" s="130"/>
      <c r="O146" s="51">
        <f t="shared" si="2"/>
        <v>122</v>
      </c>
      <c r="P146" s="5"/>
      <c r="Q146" s="71"/>
      <c r="R146" s="53">
        <f t="shared" si="3"/>
        <v>0</v>
      </c>
    </row>
    <row r="147" spans="6:18" ht="16.5" thickBot="1" x14ac:dyDescent="0.25">
      <c r="F147" s="127" t="s">
        <v>189</v>
      </c>
      <c r="G147" s="130" t="s">
        <v>197</v>
      </c>
      <c r="H147" s="130">
        <v>1130</v>
      </c>
      <c r="I147" s="321"/>
      <c r="J147" s="130"/>
      <c r="K147" s="375"/>
      <c r="L147" s="130" t="s">
        <v>32</v>
      </c>
      <c r="M147" s="131">
        <v>46</v>
      </c>
      <c r="N147" s="130">
        <v>4</v>
      </c>
      <c r="O147" s="51">
        <f t="shared" si="2"/>
        <v>50</v>
      </c>
      <c r="P147" s="5"/>
      <c r="Q147" s="71"/>
      <c r="R147" s="53">
        <f t="shared" si="3"/>
        <v>0</v>
      </c>
    </row>
    <row r="148" spans="6:18" ht="16.5" thickBot="1" x14ac:dyDescent="0.25">
      <c r="F148" s="127" t="s">
        <v>189</v>
      </c>
      <c r="G148" s="130" t="s">
        <v>198</v>
      </c>
      <c r="H148" s="130">
        <v>1075</v>
      </c>
      <c r="I148" s="321"/>
      <c r="J148" s="130"/>
      <c r="K148" s="375"/>
      <c r="L148" s="130" t="s">
        <v>53</v>
      </c>
      <c r="M148" s="131">
        <v>537</v>
      </c>
      <c r="N148" s="130">
        <v>543</v>
      </c>
      <c r="O148" s="51">
        <f t="shared" si="2"/>
        <v>1080</v>
      </c>
      <c r="P148" s="5"/>
      <c r="Q148" s="71"/>
      <c r="R148" s="53">
        <f t="shared" si="3"/>
        <v>0</v>
      </c>
    </row>
    <row r="149" spans="6:18" ht="16.5" thickBot="1" x14ac:dyDescent="0.25">
      <c r="F149" s="127" t="s">
        <v>189</v>
      </c>
      <c r="G149" s="130" t="s">
        <v>199</v>
      </c>
      <c r="H149" s="130">
        <v>1312</v>
      </c>
      <c r="I149" s="321"/>
      <c r="J149" s="130"/>
      <c r="K149" s="375"/>
      <c r="L149" s="130" t="s">
        <v>53</v>
      </c>
      <c r="M149" s="131">
        <v>201</v>
      </c>
      <c r="N149" s="130">
        <v>385</v>
      </c>
      <c r="O149" s="51">
        <f t="shared" si="2"/>
        <v>586</v>
      </c>
      <c r="P149" s="5"/>
      <c r="Q149" s="71"/>
      <c r="R149" s="53">
        <f t="shared" si="3"/>
        <v>0</v>
      </c>
    </row>
    <row r="150" spans="6:18" ht="16.5" thickBot="1" x14ac:dyDescent="0.25">
      <c r="F150" s="127" t="s">
        <v>189</v>
      </c>
      <c r="G150" s="130" t="s">
        <v>200</v>
      </c>
      <c r="H150" s="130"/>
      <c r="I150" s="321"/>
      <c r="J150" s="130"/>
      <c r="K150" s="375"/>
      <c r="L150" s="130" t="s">
        <v>53</v>
      </c>
      <c r="M150" s="131">
        <v>692</v>
      </c>
      <c r="N150" s="130">
        <v>785</v>
      </c>
      <c r="O150" s="51">
        <f t="shared" si="2"/>
        <v>1477</v>
      </c>
      <c r="P150" s="5"/>
      <c r="Q150" s="71"/>
      <c r="R150" s="53">
        <f t="shared" si="3"/>
        <v>0</v>
      </c>
    </row>
    <row r="151" spans="6:18" ht="16.5" thickBot="1" x14ac:dyDescent="0.25">
      <c r="F151" s="127" t="s">
        <v>189</v>
      </c>
      <c r="G151" s="130" t="s">
        <v>201</v>
      </c>
      <c r="H151" s="130">
        <v>1130</v>
      </c>
      <c r="I151" s="321"/>
      <c r="J151" s="130"/>
      <c r="K151" s="375"/>
      <c r="L151" s="130" t="s">
        <v>53</v>
      </c>
      <c r="M151" s="131">
        <v>578</v>
      </c>
      <c r="N151" s="130">
        <v>593</v>
      </c>
      <c r="O151" s="51">
        <f t="shared" si="2"/>
        <v>1171</v>
      </c>
      <c r="P151" s="5"/>
      <c r="Q151" s="71"/>
      <c r="R151" s="53">
        <f t="shared" si="3"/>
        <v>0</v>
      </c>
    </row>
    <row r="152" spans="6:18" ht="16.5" thickBot="1" x14ac:dyDescent="0.25">
      <c r="F152" s="127" t="s">
        <v>189</v>
      </c>
      <c r="G152" s="130" t="s">
        <v>202</v>
      </c>
      <c r="H152" s="130"/>
      <c r="I152" s="321"/>
      <c r="J152" s="130"/>
      <c r="K152" s="375"/>
      <c r="L152" s="130" t="s">
        <v>53</v>
      </c>
      <c r="M152" s="131">
        <v>528</v>
      </c>
      <c r="N152" s="130">
        <v>1266</v>
      </c>
      <c r="O152" s="51">
        <f t="shared" si="2"/>
        <v>1794</v>
      </c>
      <c r="P152" s="5"/>
      <c r="Q152" s="71"/>
      <c r="R152" s="53">
        <f t="shared" si="3"/>
        <v>0</v>
      </c>
    </row>
    <row r="153" spans="6:18" ht="16.5" thickBot="1" x14ac:dyDescent="0.25">
      <c r="F153" s="127" t="s">
        <v>189</v>
      </c>
      <c r="G153" s="130" t="s">
        <v>203</v>
      </c>
      <c r="H153" s="130">
        <v>1426</v>
      </c>
      <c r="I153" s="321"/>
      <c r="J153" s="130"/>
      <c r="K153" s="375"/>
      <c r="L153" s="130" t="s">
        <v>32</v>
      </c>
      <c r="M153" s="131">
        <v>600</v>
      </c>
      <c r="N153" s="130">
        <v>307</v>
      </c>
      <c r="O153" s="51">
        <f t="shared" si="2"/>
        <v>907</v>
      </c>
      <c r="P153" s="5"/>
      <c r="Q153" s="71"/>
      <c r="R153" s="53">
        <f t="shared" si="3"/>
        <v>0</v>
      </c>
    </row>
    <row r="154" spans="6:18" ht="16.5" thickBot="1" x14ac:dyDescent="0.25">
      <c r="F154" s="127" t="s">
        <v>189</v>
      </c>
      <c r="G154" s="130" t="s">
        <v>204</v>
      </c>
      <c r="H154" s="130"/>
      <c r="I154" s="321"/>
      <c r="J154" s="130"/>
      <c r="K154" s="375"/>
      <c r="L154" s="130" t="s">
        <v>53</v>
      </c>
      <c r="M154" s="131">
        <v>486</v>
      </c>
      <c r="N154" s="130">
        <v>384</v>
      </c>
      <c r="O154" s="51">
        <f t="shared" si="2"/>
        <v>870</v>
      </c>
      <c r="P154" s="5"/>
      <c r="Q154" s="71"/>
      <c r="R154" s="53">
        <f t="shared" si="3"/>
        <v>0</v>
      </c>
    </row>
    <row r="155" spans="6:18" ht="16.5" thickBot="1" x14ac:dyDescent="0.25">
      <c r="F155" s="127" t="s">
        <v>189</v>
      </c>
      <c r="G155" s="130" t="s">
        <v>205</v>
      </c>
      <c r="H155" s="130"/>
      <c r="I155" s="321"/>
      <c r="J155" s="130"/>
      <c r="K155" s="375"/>
      <c r="L155" s="130" t="s">
        <v>206</v>
      </c>
      <c r="M155" s="131">
        <v>486</v>
      </c>
      <c r="N155" s="130">
        <v>246</v>
      </c>
      <c r="O155" s="51">
        <f t="shared" si="2"/>
        <v>732</v>
      </c>
      <c r="P155" s="5"/>
      <c r="Q155" s="71"/>
      <c r="R155" s="53">
        <f t="shared" si="3"/>
        <v>0</v>
      </c>
    </row>
    <row r="156" spans="6:18" ht="16.5" thickBot="1" x14ac:dyDescent="0.25">
      <c r="F156" s="127" t="s">
        <v>189</v>
      </c>
      <c r="G156" s="130" t="s">
        <v>207</v>
      </c>
      <c r="H156" s="130"/>
      <c r="I156" s="321"/>
      <c r="J156" s="130"/>
      <c r="K156" s="375"/>
      <c r="L156" s="130" t="s">
        <v>53</v>
      </c>
      <c r="M156" s="131">
        <v>48</v>
      </c>
      <c r="N156" s="130">
        <v>96</v>
      </c>
      <c r="O156" s="51">
        <f t="shared" si="2"/>
        <v>144</v>
      </c>
      <c r="P156" s="5"/>
      <c r="Q156" s="71"/>
      <c r="R156" s="53">
        <f t="shared" si="3"/>
        <v>0</v>
      </c>
    </row>
    <row r="157" spans="6:18" ht="16.5" thickBot="1" x14ac:dyDescent="0.25">
      <c r="F157" s="127" t="s">
        <v>189</v>
      </c>
      <c r="G157" s="130" t="s">
        <v>208</v>
      </c>
      <c r="H157" s="130"/>
      <c r="I157" s="321"/>
      <c r="J157" s="130"/>
      <c r="K157" s="375"/>
      <c r="L157" s="130" t="s">
        <v>53</v>
      </c>
      <c r="M157" s="131">
        <v>30</v>
      </c>
      <c r="N157" s="130">
        <v>18</v>
      </c>
      <c r="O157" s="51">
        <f t="shared" si="2"/>
        <v>48</v>
      </c>
      <c r="P157" s="5"/>
      <c r="Q157" s="71"/>
      <c r="R157" s="53">
        <f t="shared" si="3"/>
        <v>0</v>
      </c>
    </row>
    <row r="158" spans="6:18" ht="16.5" thickBot="1" x14ac:dyDescent="0.25">
      <c r="F158" s="127" t="s">
        <v>189</v>
      </c>
      <c r="G158" s="130" t="s">
        <v>209</v>
      </c>
      <c r="H158" s="130"/>
      <c r="I158" s="321"/>
      <c r="J158" s="130"/>
      <c r="K158" s="375"/>
      <c r="L158" s="130" t="s">
        <v>53</v>
      </c>
      <c r="M158" s="131">
        <v>24</v>
      </c>
      <c r="N158" s="130">
        <v>48</v>
      </c>
      <c r="O158" s="51">
        <f t="shared" si="2"/>
        <v>72</v>
      </c>
      <c r="P158" s="5"/>
      <c r="Q158" s="71"/>
      <c r="R158" s="53">
        <f t="shared" si="3"/>
        <v>0</v>
      </c>
    </row>
    <row r="159" spans="6:18" ht="16.5" thickBot="1" x14ac:dyDescent="0.25">
      <c r="F159" s="127" t="s">
        <v>189</v>
      </c>
      <c r="G159" s="130" t="s">
        <v>210</v>
      </c>
      <c r="H159" s="130"/>
      <c r="I159" s="321"/>
      <c r="J159" s="130"/>
      <c r="K159" s="375"/>
      <c r="L159" s="130" t="s">
        <v>53</v>
      </c>
      <c r="M159" s="131"/>
      <c r="N159" s="130">
        <v>222</v>
      </c>
      <c r="O159" s="51">
        <f t="shared" si="2"/>
        <v>222</v>
      </c>
      <c r="P159" s="5"/>
      <c r="Q159" s="71"/>
      <c r="R159" s="53">
        <f t="shared" si="3"/>
        <v>0</v>
      </c>
    </row>
    <row r="160" spans="6:18" ht="16.5" thickBot="1" x14ac:dyDescent="0.25">
      <c r="F160" s="127" t="s">
        <v>189</v>
      </c>
      <c r="G160" s="130" t="s">
        <v>211</v>
      </c>
      <c r="H160" s="130"/>
      <c r="I160" s="321"/>
      <c r="J160" s="130"/>
      <c r="K160" s="375"/>
      <c r="L160" s="130" t="s">
        <v>53</v>
      </c>
      <c r="M160" s="131">
        <v>1134</v>
      </c>
      <c r="N160" s="130">
        <v>192</v>
      </c>
      <c r="O160" s="51">
        <f t="shared" si="2"/>
        <v>1326</v>
      </c>
      <c r="P160" s="5"/>
      <c r="Q160" s="71"/>
      <c r="R160" s="53">
        <f t="shared" si="3"/>
        <v>0</v>
      </c>
    </row>
    <row r="161" spans="6:18" ht="16.5" thickBot="1" x14ac:dyDescent="0.25">
      <c r="F161" s="127" t="s">
        <v>189</v>
      </c>
      <c r="G161" s="130" t="s">
        <v>212</v>
      </c>
      <c r="H161" s="130"/>
      <c r="I161" s="321"/>
      <c r="J161" s="130"/>
      <c r="K161" s="375"/>
      <c r="L161" s="130" t="s">
        <v>53</v>
      </c>
      <c r="M161" s="131">
        <v>12</v>
      </c>
      <c r="N161" s="130"/>
      <c r="O161" s="51">
        <f t="shared" si="2"/>
        <v>12</v>
      </c>
      <c r="P161" s="5"/>
      <c r="Q161" s="71"/>
      <c r="R161" s="53">
        <f t="shared" si="3"/>
        <v>0</v>
      </c>
    </row>
    <row r="162" spans="6:18" ht="16.5" thickBot="1" x14ac:dyDescent="0.25">
      <c r="F162" s="127" t="s">
        <v>189</v>
      </c>
      <c r="G162" s="130" t="s">
        <v>213</v>
      </c>
      <c r="H162" s="130"/>
      <c r="I162" s="321"/>
      <c r="J162" s="130"/>
      <c r="K162" s="375"/>
      <c r="L162" s="130" t="s">
        <v>32</v>
      </c>
      <c r="M162" s="131">
        <v>22</v>
      </c>
      <c r="N162" s="130">
        <v>10</v>
      </c>
      <c r="O162" s="51">
        <f t="shared" si="2"/>
        <v>32</v>
      </c>
      <c r="P162" s="5"/>
      <c r="Q162" s="71"/>
      <c r="R162" s="53">
        <f t="shared" si="3"/>
        <v>0</v>
      </c>
    </row>
    <row r="163" spans="6:18" ht="16.5" thickBot="1" x14ac:dyDescent="0.25">
      <c r="F163" s="127" t="s">
        <v>189</v>
      </c>
      <c r="G163" s="130" t="s">
        <v>214</v>
      </c>
      <c r="H163" s="130"/>
      <c r="I163" s="321"/>
      <c r="J163" s="130"/>
      <c r="K163" s="375"/>
      <c r="L163" s="130" t="s">
        <v>53</v>
      </c>
      <c r="M163" s="131">
        <v>228</v>
      </c>
      <c r="N163" s="130">
        <v>599</v>
      </c>
      <c r="O163" s="51">
        <f t="shared" ref="O163:O226" si="4">M163+N163</f>
        <v>827</v>
      </c>
      <c r="P163" s="5"/>
      <c r="Q163" s="71"/>
      <c r="R163" s="53">
        <f t="shared" ref="R163:R226" si="5">O163*P163</f>
        <v>0</v>
      </c>
    </row>
    <row r="164" spans="6:18" ht="16.5" thickBot="1" x14ac:dyDescent="0.25">
      <c r="F164" s="127" t="s">
        <v>189</v>
      </c>
      <c r="G164" s="130" t="s">
        <v>215</v>
      </c>
      <c r="H164" s="130"/>
      <c r="I164" s="321"/>
      <c r="J164" s="130"/>
      <c r="K164" s="375"/>
      <c r="L164" s="130" t="s">
        <v>53</v>
      </c>
      <c r="M164" s="131">
        <v>228</v>
      </c>
      <c r="N164" s="130">
        <v>512</v>
      </c>
      <c r="O164" s="51">
        <f t="shared" si="4"/>
        <v>740</v>
      </c>
      <c r="P164" s="5"/>
      <c r="Q164" s="71"/>
      <c r="R164" s="53">
        <f t="shared" si="5"/>
        <v>0</v>
      </c>
    </row>
    <row r="165" spans="6:18" ht="16.5" thickBot="1" x14ac:dyDescent="0.25">
      <c r="F165" s="127" t="s">
        <v>189</v>
      </c>
      <c r="G165" s="130" t="s">
        <v>216</v>
      </c>
      <c r="H165" s="130"/>
      <c r="I165" s="321"/>
      <c r="J165" s="130"/>
      <c r="K165" s="375"/>
      <c r="L165" s="130" t="s">
        <v>53</v>
      </c>
      <c r="M165" s="131">
        <v>676</v>
      </c>
      <c r="N165" s="130"/>
      <c r="O165" s="51">
        <f t="shared" si="4"/>
        <v>676</v>
      </c>
      <c r="P165" s="5"/>
      <c r="Q165" s="71"/>
      <c r="R165" s="53">
        <f t="shared" si="5"/>
        <v>0</v>
      </c>
    </row>
    <row r="166" spans="6:18" ht="16.5" thickBot="1" x14ac:dyDescent="0.25">
      <c r="F166" s="127" t="s">
        <v>189</v>
      </c>
      <c r="G166" s="130" t="s">
        <v>217</v>
      </c>
      <c r="H166" s="130"/>
      <c r="I166" s="321"/>
      <c r="J166" s="130"/>
      <c r="K166" s="375"/>
      <c r="L166" s="130" t="s">
        <v>90</v>
      </c>
      <c r="M166" s="131">
        <v>72</v>
      </c>
      <c r="N166" s="130"/>
      <c r="O166" s="51">
        <f t="shared" si="4"/>
        <v>72</v>
      </c>
      <c r="P166" s="5"/>
      <c r="Q166" s="71"/>
      <c r="R166" s="53">
        <f t="shared" si="5"/>
        <v>0</v>
      </c>
    </row>
    <row r="167" spans="6:18" ht="16.5" thickBot="1" x14ac:dyDescent="0.25">
      <c r="F167" s="127" t="s">
        <v>189</v>
      </c>
      <c r="G167" s="130" t="s">
        <v>218</v>
      </c>
      <c r="H167" s="130"/>
      <c r="I167" s="321"/>
      <c r="J167" s="130"/>
      <c r="K167" s="376"/>
      <c r="L167" s="130" t="s">
        <v>90</v>
      </c>
      <c r="M167" s="131"/>
      <c r="N167" s="130"/>
      <c r="O167" s="51">
        <f t="shared" si="4"/>
        <v>0</v>
      </c>
      <c r="P167" s="5"/>
      <c r="Q167" s="71"/>
      <c r="R167" s="53">
        <f t="shared" si="5"/>
        <v>0</v>
      </c>
    </row>
    <row r="168" spans="6:18" ht="16.5" thickBot="1" x14ac:dyDescent="0.25">
      <c r="F168" s="127" t="s">
        <v>189</v>
      </c>
      <c r="G168" s="130" t="s">
        <v>219</v>
      </c>
      <c r="H168" s="130"/>
      <c r="I168" s="321"/>
      <c r="J168" s="130"/>
      <c r="K168" s="375"/>
      <c r="L168" s="130" t="s">
        <v>90</v>
      </c>
      <c r="M168" s="131">
        <v>3000</v>
      </c>
      <c r="N168" s="130"/>
      <c r="O168" s="51">
        <f t="shared" si="4"/>
        <v>3000</v>
      </c>
      <c r="P168" s="5"/>
      <c r="Q168" s="71"/>
      <c r="R168" s="53">
        <f t="shared" si="5"/>
        <v>0</v>
      </c>
    </row>
    <row r="169" spans="6:18" ht="16.5" thickBot="1" x14ac:dyDescent="0.25">
      <c r="F169" s="127" t="s">
        <v>189</v>
      </c>
      <c r="G169" s="130" t="s">
        <v>220</v>
      </c>
      <c r="H169" s="130"/>
      <c r="I169" s="321"/>
      <c r="J169" s="130"/>
      <c r="K169" s="375"/>
      <c r="L169" s="130" t="s">
        <v>53</v>
      </c>
      <c r="M169" s="131">
        <v>1344</v>
      </c>
      <c r="N169" s="130"/>
      <c r="O169" s="51">
        <f t="shared" si="4"/>
        <v>1344</v>
      </c>
      <c r="P169" s="5"/>
      <c r="Q169" s="71"/>
      <c r="R169" s="53">
        <f t="shared" si="5"/>
        <v>0</v>
      </c>
    </row>
    <row r="170" spans="6:18" ht="16.5" thickBot="1" x14ac:dyDescent="0.25">
      <c r="F170" s="127" t="s">
        <v>189</v>
      </c>
      <c r="G170" s="130" t="s">
        <v>221</v>
      </c>
      <c r="H170" s="130"/>
      <c r="I170" s="321"/>
      <c r="J170" s="130"/>
      <c r="K170" s="375"/>
      <c r="L170" s="130" t="s">
        <v>53</v>
      </c>
      <c r="M170" s="131">
        <v>1896</v>
      </c>
      <c r="N170" s="130">
        <v>1464</v>
      </c>
      <c r="O170" s="51">
        <f t="shared" si="4"/>
        <v>3360</v>
      </c>
      <c r="P170" s="5"/>
      <c r="Q170" s="71"/>
      <c r="R170" s="53">
        <f t="shared" si="5"/>
        <v>0</v>
      </c>
    </row>
    <row r="171" spans="6:18" ht="16.5" thickBot="1" x14ac:dyDescent="0.25">
      <c r="F171" s="127" t="s">
        <v>189</v>
      </c>
      <c r="G171" s="130" t="s">
        <v>222</v>
      </c>
      <c r="H171" s="130"/>
      <c r="I171" s="321"/>
      <c r="J171" s="130"/>
      <c r="K171" s="375"/>
      <c r="L171" s="130" t="s">
        <v>53</v>
      </c>
      <c r="M171" s="131">
        <v>1332</v>
      </c>
      <c r="N171" s="133"/>
      <c r="O171" s="51">
        <f t="shared" si="4"/>
        <v>1332</v>
      </c>
      <c r="P171" s="5"/>
      <c r="Q171" s="71"/>
      <c r="R171" s="53">
        <f t="shared" si="5"/>
        <v>0</v>
      </c>
    </row>
    <row r="172" spans="6:18" ht="16.5" thickBot="1" x14ac:dyDescent="0.25">
      <c r="F172" s="127" t="s">
        <v>189</v>
      </c>
      <c r="G172" s="133" t="s">
        <v>223</v>
      </c>
      <c r="H172" s="133"/>
      <c r="I172" s="321"/>
      <c r="J172" s="133"/>
      <c r="K172" s="377"/>
      <c r="L172" s="133" t="s">
        <v>53</v>
      </c>
      <c r="M172" s="134">
        <v>972</v>
      </c>
      <c r="N172" s="133">
        <v>492</v>
      </c>
      <c r="O172" s="51">
        <f t="shared" si="4"/>
        <v>1464</v>
      </c>
      <c r="P172" s="6"/>
      <c r="Q172" s="71"/>
      <c r="R172" s="53">
        <f t="shared" si="5"/>
        <v>0</v>
      </c>
    </row>
    <row r="173" spans="6:18" ht="16.5" thickBot="1" x14ac:dyDescent="0.25">
      <c r="F173" s="135" t="s">
        <v>224</v>
      </c>
      <c r="G173" s="136" t="s">
        <v>225</v>
      </c>
      <c r="H173" s="137"/>
      <c r="I173" s="321"/>
      <c r="J173" s="137"/>
      <c r="K173" s="378" t="s">
        <v>226</v>
      </c>
      <c r="L173" s="138" t="s">
        <v>32</v>
      </c>
      <c r="M173" s="139">
        <v>996</v>
      </c>
      <c r="N173" s="137">
        <v>248</v>
      </c>
      <c r="O173" s="51">
        <f t="shared" si="4"/>
        <v>1244</v>
      </c>
      <c r="P173" s="7"/>
      <c r="Q173" s="71"/>
      <c r="R173" s="53">
        <f t="shared" si="5"/>
        <v>0</v>
      </c>
    </row>
    <row r="174" spans="6:18" ht="16.5" thickBot="1" x14ac:dyDescent="0.25">
      <c r="F174" s="135" t="s">
        <v>224</v>
      </c>
      <c r="G174" s="140" t="s">
        <v>227</v>
      </c>
      <c r="H174" s="141"/>
      <c r="I174" s="321"/>
      <c r="J174" s="141"/>
      <c r="K174" s="379"/>
      <c r="L174" s="142" t="s">
        <v>32</v>
      </c>
      <c r="M174" s="143">
        <v>48</v>
      </c>
      <c r="N174" s="141">
        <v>120</v>
      </c>
      <c r="O174" s="51">
        <f t="shared" si="4"/>
        <v>168</v>
      </c>
      <c r="P174" s="5"/>
      <c r="Q174" s="71"/>
      <c r="R174" s="53">
        <f t="shared" si="5"/>
        <v>0</v>
      </c>
    </row>
    <row r="175" spans="6:18" ht="16.5" thickBot="1" x14ac:dyDescent="0.25">
      <c r="F175" s="135" t="s">
        <v>224</v>
      </c>
      <c r="G175" s="140" t="s">
        <v>228</v>
      </c>
      <c r="H175" s="141"/>
      <c r="I175" s="321"/>
      <c r="J175" s="141" t="s">
        <v>229</v>
      </c>
      <c r="K175" s="379"/>
      <c r="L175" s="142" t="s">
        <v>32</v>
      </c>
      <c r="M175" s="143">
        <v>35988</v>
      </c>
      <c r="N175" s="141">
        <v>1234</v>
      </c>
      <c r="O175" s="51">
        <f t="shared" si="4"/>
        <v>37222</v>
      </c>
      <c r="P175" s="5"/>
      <c r="Q175" s="71"/>
      <c r="R175" s="53">
        <f t="shared" si="5"/>
        <v>0</v>
      </c>
    </row>
    <row r="176" spans="6:18" ht="16.5" thickBot="1" x14ac:dyDescent="0.25">
      <c r="F176" s="135" t="s">
        <v>224</v>
      </c>
      <c r="G176" s="140" t="s">
        <v>230</v>
      </c>
      <c r="H176" s="141"/>
      <c r="I176" s="321"/>
      <c r="J176" s="141"/>
      <c r="K176" s="379"/>
      <c r="L176" s="142" t="s">
        <v>53</v>
      </c>
      <c r="M176" s="143">
        <v>240</v>
      </c>
      <c r="N176" s="141">
        <v>1236</v>
      </c>
      <c r="O176" s="51">
        <f t="shared" si="4"/>
        <v>1476</v>
      </c>
      <c r="P176" s="5"/>
      <c r="Q176" s="71"/>
      <c r="R176" s="53">
        <f t="shared" si="5"/>
        <v>0</v>
      </c>
    </row>
    <row r="177" spans="1:43" ht="16.5" thickBot="1" x14ac:dyDescent="0.25">
      <c r="F177" s="135" t="s">
        <v>224</v>
      </c>
      <c r="G177" s="140" t="s">
        <v>231</v>
      </c>
      <c r="H177" s="141"/>
      <c r="I177" s="321"/>
      <c r="J177" s="141"/>
      <c r="K177" s="379"/>
      <c r="L177" s="142" t="s">
        <v>53</v>
      </c>
      <c r="M177" s="143">
        <v>456</v>
      </c>
      <c r="N177" s="141">
        <v>780</v>
      </c>
      <c r="O177" s="51">
        <f t="shared" si="4"/>
        <v>1236</v>
      </c>
      <c r="P177" s="5"/>
      <c r="Q177" s="71"/>
      <c r="R177" s="53">
        <f t="shared" si="5"/>
        <v>0</v>
      </c>
    </row>
    <row r="178" spans="1:43" ht="16.5" thickBot="1" x14ac:dyDescent="0.25">
      <c r="F178" s="135" t="s">
        <v>224</v>
      </c>
      <c r="G178" s="140" t="s">
        <v>232</v>
      </c>
      <c r="H178" s="141"/>
      <c r="I178" s="321"/>
      <c r="J178" s="141"/>
      <c r="K178" s="379"/>
      <c r="L178" s="142" t="s">
        <v>53</v>
      </c>
      <c r="M178" s="143">
        <v>4260</v>
      </c>
      <c r="N178" s="141">
        <v>312</v>
      </c>
      <c r="O178" s="51">
        <f t="shared" si="4"/>
        <v>4572</v>
      </c>
      <c r="P178" s="5"/>
      <c r="Q178" s="71"/>
      <c r="R178" s="53">
        <f t="shared" si="5"/>
        <v>0</v>
      </c>
    </row>
    <row r="179" spans="1:43" ht="16.5" thickBot="1" x14ac:dyDescent="0.25">
      <c r="F179" s="135" t="s">
        <v>224</v>
      </c>
      <c r="G179" s="140" t="s">
        <v>233</v>
      </c>
      <c r="H179" s="141"/>
      <c r="I179" s="321"/>
      <c r="J179" s="141"/>
      <c r="K179" s="379"/>
      <c r="L179" s="142" t="s">
        <v>53</v>
      </c>
      <c r="M179" s="143">
        <v>240</v>
      </c>
      <c r="N179" s="141">
        <v>660</v>
      </c>
      <c r="O179" s="51">
        <f t="shared" si="4"/>
        <v>900</v>
      </c>
      <c r="P179" s="5"/>
      <c r="Q179" s="71"/>
      <c r="R179" s="53">
        <f t="shared" si="5"/>
        <v>0</v>
      </c>
    </row>
    <row r="180" spans="1:43" ht="16.5" thickBot="1" x14ac:dyDescent="0.25">
      <c r="F180" s="135" t="s">
        <v>224</v>
      </c>
      <c r="G180" s="140" t="s">
        <v>234</v>
      </c>
      <c r="H180" s="141"/>
      <c r="I180" s="321"/>
      <c r="J180" s="144"/>
      <c r="K180" s="379"/>
      <c r="L180" s="142" t="s">
        <v>53</v>
      </c>
      <c r="M180" s="143">
        <v>384</v>
      </c>
      <c r="N180" s="141">
        <v>588</v>
      </c>
      <c r="O180" s="51">
        <f t="shared" si="4"/>
        <v>972</v>
      </c>
      <c r="P180" s="5"/>
      <c r="Q180" s="71"/>
      <c r="R180" s="53">
        <f t="shared" si="5"/>
        <v>0</v>
      </c>
    </row>
    <row r="181" spans="1:43" ht="16.5" thickBot="1" x14ac:dyDescent="0.25">
      <c r="F181" s="135" t="s">
        <v>224</v>
      </c>
      <c r="G181" s="140" t="s">
        <v>235</v>
      </c>
      <c r="H181" s="141"/>
      <c r="I181" s="321"/>
      <c r="J181" s="144" t="s">
        <v>236</v>
      </c>
      <c r="K181" s="379"/>
      <c r="L181" s="142" t="s">
        <v>53</v>
      </c>
      <c r="M181" s="143">
        <v>204</v>
      </c>
      <c r="N181" s="141">
        <v>1056</v>
      </c>
      <c r="O181" s="51">
        <f t="shared" si="4"/>
        <v>1260</v>
      </c>
      <c r="P181" s="5"/>
      <c r="Q181" s="71"/>
      <c r="R181" s="53">
        <f t="shared" si="5"/>
        <v>0</v>
      </c>
    </row>
    <row r="182" spans="1:43" ht="32.25" thickBot="1" x14ac:dyDescent="0.25">
      <c r="F182" s="135" t="s">
        <v>224</v>
      </c>
      <c r="G182" s="140" t="s">
        <v>237</v>
      </c>
      <c r="H182" s="141">
        <v>1208</v>
      </c>
      <c r="I182" s="321"/>
      <c r="J182" s="144" t="s">
        <v>238</v>
      </c>
      <c r="K182" s="379"/>
      <c r="L182" s="142" t="s">
        <v>32</v>
      </c>
      <c r="M182" s="143">
        <v>288</v>
      </c>
      <c r="N182" s="141">
        <v>1440</v>
      </c>
      <c r="O182" s="51">
        <f t="shared" si="4"/>
        <v>1728</v>
      </c>
      <c r="P182" s="5"/>
      <c r="Q182" s="71">
        <v>5.5</v>
      </c>
      <c r="R182" s="53">
        <f t="shared" si="5"/>
        <v>0</v>
      </c>
    </row>
    <row r="183" spans="1:43" ht="16.5" thickBot="1" x14ac:dyDescent="0.25">
      <c r="F183" s="135" t="s">
        <v>224</v>
      </c>
      <c r="G183" s="140" t="s">
        <v>239</v>
      </c>
      <c r="H183" s="141"/>
      <c r="I183" s="321"/>
      <c r="J183" s="144" t="s">
        <v>240</v>
      </c>
      <c r="K183" s="379"/>
      <c r="L183" s="142" t="s">
        <v>32</v>
      </c>
      <c r="M183" s="143">
        <v>36</v>
      </c>
      <c r="N183" s="141">
        <v>12</v>
      </c>
      <c r="O183" s="51">
        <f t="shared" si="4"/>
        <v>48</v>
      </c>
      <c r="P183" s="5"/>
      <c r="Q183" s="71"/>
      <c r="R183" s="53">
        <f t="shared" si="5"/>
        <v>0</v>
      </c>
    </row>
    <row r="184" spans="1:43" ht="16.5" thickBot="1" x14ac:dyDescent="0.25">
      <c r="F184" s="135" t="s">
        <v>224</v>
      </c>
      <c r="G184" s="140" t="s">
        <v>241</v>
      </c>
      <c r="H184" s="141"/>
      <c r="I184" s="321"/>
      <c r="J184" s="144"/>
      <c r="K184" s="379"/>
      <c r="L184" s="142" t="s">
        <v>53</v>
      </c>
      <c r="M184" s="143">
        <v>209</v>
      </c>
      <c r="N184" s="141">
        <v>1</v>
      </c>
      <c r="O184" s="51">
        <f t="shared" si="4"/>
        <v>210</v>
      </c>
      <c r="P184" s="5"/>
      <c r="Q184" s="71"/>
      <c r="R184" s="53">
        <f t="shared" si="5"/>
        <v>0</v>
      </c>
    </row>
    <row r="185" spans="1:43" ht="16.5" thickBot="1" x14ac:dyDescent="0.25">
      <c r="F185" s="135" t="s">
        <v>224</v>
      </c>
      <c r="G185" s="140" t="s">
        <v>242</v>
      </c>
      <c r="H185" s="141">
        <v>1208</v>
      </c>
      <c r="I185" s="321"/>
      <c r="J185" s="144" t="s">
        <v>243</v>
      </c>
      <c r="K185" s="379"/>
      <c r="L185" s="142" t="s">
        <v>57</v>
      </c>
      <c r="M185" s="143">
        <v>13717</v>
      </c>
      <c r="N185" s="141">
        <v>849</v>
      </c>
      <c r="O185" s="51">
        <f t="shared" si="4"/>
        <v>14566</v>
      </c>
      <c r="P185" s="5"/>
      <c r="Q185" s="71">
        <v>101</v>
      </c>
      <c r="R185" s="53">
        <f t="shared" si="5"/>
        <v>0</v>
      </c>
    </row>
    <row r="186" spans="1:43" s="145" customFormat="1" ht="16.5" thickBot="1" x14ac:dyDescent="0.25">
      <c r="A186" s="23"/>
      <c r="B186" s="23"/>
      <c r="F186" s="135" t="s">
        <v>224</v>
      </c>
      <c r="G186" s="140" t="s">
        <v>244</v>
      </c>
      <c r="H186" s="141"/>
      <c r="I186" s="321"/>
      <c r="J186" s="144" t="s">
        <v>243</v>
      </c>
      <c r="K186" s="379"/>
      <c r="L186" s="142" t="s">
        <v>57</v>
      </c>
      <c r="M186" s="143"/>
      <c r="N186" s="141">
        <v>9</v>
      </c>
      <c r="O186" s="51">
        <v>9</v>
      </c>
      <c r="P186" s="5"/>
      <c r="Q186" s="61"/>
      <c r="R186" s="53">
        <f t="shared" si="5"/>
        <v>0</v>
      </c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</row>
    <row r="187" spans="1:43" ht="16.5" thickBot="1" x14ac:dyDescent="0.25">
      <c r="F187" s="135" t="s">
        <v>224</v>
      </c>
      <c r="G187" s="140" t="s">
        <v>245</v>
      </c>
      <c r="H187" s="141"/>
      <c r="I187" s="321"/>
      <c r="J187" s="144"/>
      <c r="K187" s="379"/>
      <c r="L187" s="142" t="s">
        <v>53</v>
      </c>
      <c r="M187" s="143">
        <v>1328</v>
      </c>
      <c r="N187" s="141">
        <v>27</v>
      </c>
      <c r="O187" s="51">
        <f t="shared" si="4"/>
        <v>1355</v>
      </c>
      <c r="P187" s="5"/>
      <c r="Q187" s="62"/>
      <c r="R187" s="53">
        <f t="shared" si="5"/>
        <v>0</v>
      </c>
    </row>
    <row r="188" spans="1:43" ht="48" thickBot="1" x14ac:dyDescent="0.25">
      <c r="F188" s="135" t="s">
        <v>224</v>
      </c>
      <c r="G188" s="140" t="s">
        <v>246</v>
      </c>
      <c r="H188" s="141"/>
      <c r="I188" s="321"/>
      <c r="J188" s="144" t="s">
        <v>247</v>
      </c>
      <c r="K188" s="379"/>
      <c r="L188" s="142" t="s">
        <v>53</v>
      </c>
      <c r="M188" s="143">
        <v>4375</v>
      </c>
      <c r="N188" s="141">
        <v>4</v>
      </c>
      <c r="O188" s="51">
        <f t="shared" si="4"/>
        <v>4379</v>
      </c>
      <c r="P188" s="5"/>
      <c r="Q188" s="62"/>
      <c r="R188" s="53">
        <f t="shared" si="5"/>
        <v>0</v>
      </c>
    </row>
    <row r="189" spans="1:43" ht="16.5" thickBot="1" x14ac:dyDescent="0.25">
      <c r="F189" s="135" t="s">
        <v>224</v>
      </c>
      <c r="G189" s="140" t="s">
        <v>248</v>
      </c>
      <c r="H189" s="141"/>
      <c r="I189" s="321"/>
      <c r="J189" s="144"/>
      <c r="K189" s="379"/>
      <c r="L189" s="142" t="s">
        <v>53</v>
      </c>
      <c r="M189" s="143">
        <v>1205</v>
      </c>
      <c r="N189" s="141">
        <v>15</v>
      </c>
      <c r="O189" s="51">
        <f t="shared" si="4"/>
        <v>1220</v>
      </c>
      <c r="P189" s="5"/>
      <c r="Q189" s="62"/>
      <c r="R189" s="53">
        <f t="shared" si="5"/>
        <v>0</v>
      </c>
    </row>
    <row r="190" spans="1:43" ht="16.5" thickBot="1" x14ac:dyDescent="0.25">
      <c r="F190" s="135" t="s">
        <v>224</v>
      </c>
      <c r="G190" s="140" t="s">
        <v>249</v>
      </c>
      <c r="H190" s="141"/>
      <c r="I190" s="321"/>
      <c r="J190" s="144"/>
      <c r="K190" s="379"/>
      <c r="L190" s="142" t="s">
        <v>53</v>
      </c>
      <c r="M190" s="143">
        <v>2850</v>
      </c>
      <c r="N190" s="141">
        <v>2</v>
      </c>
      <c r="O190" s="51">
        <f t="shared" si="4"/>
        <v>2852</v>
      </c>
      <c r="P190" s="5"/>
      <c r="Q190" s="62"/>
      <c r="R190" s="53">
        <f t="shared" si="5"/>
        <v>0</v>
      </c>
    </row>
    <row r="191" spans="1:43" ht="16.5" thickBot="1" x14ac:dyDescent="0.25">
      <c r="F191" s="135" t="s">
        <v>224</v>
      </c>
      <c r="G191" s="140" t="s">
        <v>250</v>
      </c>
      <c r="H191" s="141"/>
      <c r="I191" s="321"/>
      <c r="J191" s="144"/>
      <c r="K191" s="379"/>
      <c r="L191" s="142" t="s">
        <v>53</v>
      </c>
      <c r="M191" s="143">
        <v>25</v>
      </c>
      <c r="N191" s="141">
        <v>10</v>
      </c>
      <c r="O191" s="51">
        <f t="shared" si="4"/>
        <v>35</v>
      </c>
      <c r="P191" s="5"/>
      <c r="Q191" s="62"/>
      <c r="R191" s="53">
        <f t="shared" si="5"/>
        <v>0</v>
      </c>
    </row>
    <row r="192" spans="1:43" ht="16.5" thickBot="1" x14ac:dyDescent="0.25">
      <c r="F192" s="135" t="s">
        <v>224</v>
      </c>
      <c r="G192" s="140" t="s">
        <v>251</v>
      </c>
      <c r="H192" s="141"/>
      <c r="I192" s="321"/>
      <c r="J192" s="144"/>
      <c r="K192" s="379"/>
      <c r="L192" s="142" t="s">
        <v>53</v>
      </c>
      <c r="M192" s="143">
        <v>5253</v>
      </c>
      <c r="N192" s="141">
        <v>144</v>
      </c>
      <c r="O192" s="51">
        <f t="shared" si="4"/>
        <v>5397</v>
      </c>
      <c r="P192" s="5"/>
      <c r="Q192" s="62"/>
      <c r="R192" s="53">
        <f t="shared" si="5"/>
        <v>0</v>
      </c>
    </row>
    <row r="193" spans="4:18" ht="16.5" thickBot="1" x14ac:dyDescent="0.25">
      <c r="F193" s="135" t="s">
        <v>224</v>
      </c>
      <c r="G193" s="140" t="s">
        <v>252</v>
      </c>
      <c r="H193" s="141"/>
      <c r="I193" s="321"/>
      <c r="J193" s="141"/>
      <c r="K193" s="379"/>
      <c r="L193" s="142" t="s">
        <v>32</v>
      </c>
      <c r="M193" s="143">
        <v>732</v>
      </c>
      <c r="N193" s="141"/>
      <c r="O193" s="51">
        <f t="shared" si="4"/>
        <v>732</v>
      </c>
      <c r="P193" s="5"/>
      <c r="Q193" s="62"/>
      <c r="R193" s="53">
        <f t="shared" si="5"/>
        <v>0</v>
      </c>
    </row>
    <row r="194" spans="4:18" ht="16.5" thickBot="1" x14ac:dyDescent="0.25">
      <c r="F194" s="135" t="s">
        <v>224</v>
      </c>
      <c r="G194" s="140" t="s">
        <v>253</v>
      </c>
      <c r="H194" s="141"/>
      <c r="I194" s="321"/>
      <c r="J194" s="141"/>
      <c r="K194" s="379"/>
      <c r="L194" s="142" t="s">
        <v>57</v>
      </c>
      <c r="M194" s="143">
        <v>563</v>
      </c>
      <c r="N194" s="141"/>
      <c r="O194" s="51">
        <f t="shared" si="4"/>
        <v>563</v>
      </c>
      <c r="P194" s="5"/>
      <c r="Q194" s="62"/>
      <c r="R194" s="53">
        <f t="shared" si="5"/>
        <v>0</v>
      </c>
    </row>
    <row r="195" spans="4:18" ht="32.25" thickBot="1" x14ac:dyDescent="0.25">
      <c r="F195" s="135" t="s">
        <v>224</v>
      </c>
      <c r="G195" s="140" t="s">
        <v>254</v>
      </c>
      <c r="H195" s="141"/>
      <c r="I195" s="321"/>
      <c r="J195" s="144" t="s">
        <v>255</v>
      </c>
      <c r="K195" s="379"/>
      <c r="L195" s="142" t="s">
        <v>57</v>
      </c>
      <c r="M195" s="143">
        <v>405</v>
      </c>
      <c r="N195" s="141"/>
      <c r="O195" s="51">
        <f t="shared" si="4"/>
        <v>405</v>
      </c>
      <c r="P195" s="5"/>
      <c r="Q195" s="62"/>
      <c r="R195" s="53">
        <f t="shared" si="5"/>
        <v>0</v>
      </c>
    </row>
    <row r="196" spans="4:18" ht="16.5" thickBot="1" x14ac:dyDescent="0.25">
      <c r="F196" s="135" t="s">
        <v>224</v>
      </c>
      <c r="G196" s="140" t="s">
        <v>256</v>
      </c>
      <c r="H196" s="141"/>
      <c r="I196" s="321"/>
      <c r="J196" s="141"/>
      <c r="K196" s="379"/>
      <c r="L196" s="142" t="s">
        <v>57</v>
      </c>
      <c r="M196" s="143">
        <v>0</v>
      </c>
      <c r="N196" s="141">
        <v>1</v>
      </c>
      <c r="O196" s="51">
        <f t="shared" si="4"/>
        <v>1</v>
      </c>
      <c r="P196" s="5"/>
      <c r="Q196" s="62"/>
      <c r="R196" s="53">
        <f t="shared" si="5"/>
        <v>0</v>
      </c>
    </row>
    <row r="197" spans="4:18" ht="16.5" thickBot="1" x14ac:dyDescent="0.25">
      <c r="F197" s="135" t="s">
        <v>224</v>
      </c>
      <c r="G197" s="140" t="s">
        <v>257</v>
      </c>
      <c r="H197" s="141"/>
      <c r="I197" s="321"/>
      <c r="J197" s="141"/>
      <c r="K197" s="379"/>
      <c r="L197" s="142" t="s">
        <v>57</v>
      </c>
      <c r="M197" s="143">
        <v>19</v>
      </c>
      <c r="N197" s="141"/>
      <c r="O197" s="51">
        <f t="shared" si="4"/>
        <v>19</v>
      </c>
      <c r="P197" s="5"/>
      <c r="Q197" s="62"/>
      <c r="R197" s="53">
        <f t="shared" si="5"/>
        <v>0</v>
      </c>
    </row>
    <row r="198" spans="4:18" ht="16.5" thickBot="1" x14ac:dyDescent="0.25">
      <c r="F198" s="135" t="s">
        <v>224</v>
      </c>
      <c r="G198" s="140" t="s">
        <v>258</v>
      </c>
      <c r="H198" s="141"/>
      <c r="I198" s="321"/>
      <c r="J198" s="141"/>
      <c r="K198" s="379"/>
      <c r="L198" s="142" t="s">
        <v>57</v>
      </c>
      <c r="M198" s="143">
        <v>650</v>
      </c>
      <c r="N198" s="141"/>
      <c r="O198" s="51">
        <f t="shared" si="4"/>
        <v>650</v>
      </c>
      <c r="P198" s="5"/>
      <c r="Q198" s="62"/>
      <c r="R198" s="53">
        <f t="shared" si="5"/>
        <v>0</v>
      </c>
    </row>
    <row r="199" spans="4:18" ht="16.5" thickBot="1" x14ac:dyDescent="0.25">
      <c r="F199" s="135" t="s">
        <v>224</v>
      </c>
      <c r="G199" s="140" t="s">
        <v>259</v>
      </c>
      <c r="H199" s="141"/>
      <c r="I199" s="321"/>
      <c r="J199" s="141"/>
      <c r="K199" s="379"/>
      <c r="L199" s="142" t="s">
        <v>57</v>
      </c>
      <c r="M199" s="143">
        <v>780</v>
      </c>
      <c r="N199" s="141">
        <v>1260</v>
      </c>
      <c r="O199" s="51">
        <f t="shared" si="4"/>
        <v>2040</v>
      </c>
      <c r="P199" s="5"/>
      <c r="Q199" s="62"/>
      <c r="R199" s="53">
        <f t="shared" si="5"/>
        <v>0</v>
      </c>
    </row>
    <row r="200" spans="4:18" ht="16.5" thickBot="1" x14ac:dyDescent="0.25">
      <c r="F200" s="135" t="s">
        <v>224</v>
      </c>
      <c r="G200" s="140" t="s">
        <v>260</v>
      </c>
      <c r="H200" s="141"/>
      <c r="I200" s="321"/>
      <c r="J200" s="141"/>
      <c r="K200" s="379"/>
      <c r="L200" s="142" t="s">
        <v>53</v>
      </c>
      <c r="M200" s="143">
        <v>0</v>
      </c>
      <c r="N200" s="141">
        <v>72</v>
      </c>
      <c r="O200" s="51">
        <f t="shared" si="4"/>
        <v>72</v>
      </c>
      <c r="P200" s="5"/>
      <c r="Q200" s="62"/>
      <c r="R200" s="53">
        <f t="shared" si="5"/>
        <v>0</v>
      </c>
    </row>
    <row r="201" spans="4:18" ht="16.5" thickBot="1" x14ac:dyDescent="0.25">
      <c r="D201" s="87"/>
      <c r="F201" s="135" t="s">
        <v>224</v>
      </c>
      <c r="G201" s="146" t="s">
        <v>261</v>
      </c>
      <c r="H201" s="147"/>
      <c r="I201" s="321"/>
      <c r="J201" s="147"/>
      <c r="K201" s="379"/>
      <c r="L201" s="148" t="s">
        <v>53</v>
      </c>
      <c r="M201" s="149">
        <v>0</v>
      </c>
      <c r="N201" s="147">
        <v>360</v>
      </c>
      <c r="O201" s="51">
        <f t="shared" si="4"/>
        <v>360</v>
      </c>
      <c r="P201" s="6"/>
      <c r="Q201" s="150"/>
      <c r="R201" s="53">
        <f t="shared" si="5"/>
        <v>0</v>
      </c>
    </row>
    <row r="202" spans="4:18" ht="15.75" x14ac:dyDescent="0.2">
      <c r="D202" s="151"/>
      <c r="E202" s="152"/>
      <c r="F202" s="59" t="s">
        <v>29</v>
      </c>
      <c r="G202" s="101" t="s">
        <v>262</v>
      </c>
      <c r="H202" s="153">
        <v>1246</v>
      </c>
      <c r="I202" s="321"/>
      <c r="J202" s="58" t="s">
        <v>263</v>
      </c>
      <c r="K202" s="380" t="s">
        <v>108</v>
      </c>
      <c r="L202" s="102" t="s">
        <v>53</v>
      </c>
      <c r="M202" s="60">
        <v>2388</v>
      </c>
      <c r="N202" s="60"/>
      <c r="O202" s="51">
        <f t="shared" si="4"/>
        <v>2388</v>
      </c>
      <c r="P202" s="12"/>
      <c r="Q202" s="154"/>
      <c r="R202" s="53">
        <f t="shared" si="5"/>
        <v>0</v>
      </c>
    </row>
    <row r="203" spans="4:18" ht="15.75" x14ac:dyDescent="0.2">
      <c r="D203" s="155"/>
      <c r="E203" s="81"/>
      <c r="F203" s="59" t="s">
        <v>29</v>
      </c>
      <c r="G203" s="101" t="s">
        <v>264</v>
      </c>
      <c r="H203" s="153">
        <v>909</v>
      </c>
      <c r="I203" s="321"/>
      <c r="J203" s="58" t="s">
        <v>265</v>
      </c>
      <c r="K203" s="380"/>
      <c r="L203" s="102" t="s">
        <v>53</v>
      </c>
      <c r="M203" s="60">
        <v>1923</v>
      </c>
      <c r="N203" s="60">
        <v>384</v>
      </c>
      <c r="O203" s="51">
        <f t="shared" si="4"/>
        <v>2307</v>
      </c>
      <c r="P203" s="11"/>
      <c r="Q203" s="62"/>
      <c r="R203" s="53">
        <f t="shared" si="5"/>
        <v>0</v>
      </c>
    </row>
    <row r="204" spans="4:18" ht="15.75" x14ac:dyDescent="0.2">
      <c r="D204" s="155"/>
      <c r="E204" s="81"/>
      <c r="F204" s="59" t="s">
        <v>29</v>
      </c>
      <c r="G204" s="101" t="s">
        <v>266</v>
      </c>
      <c r="H204" s="153">
        <v>1103</v>
      </c>
      <c r="I204" s="321"/>
      <c r="J204" s="58" t="s">
        <v>267</v>
      </c>
      <c r="K204" s="380"/>
      <c r="L204" s="102" t="s">
        <v>53</v>
      </c>
      <c r="M204" s="60">
        <v>20712</v>
      </c>
      <c r="N204" s="60">
        <v>297</v>
      </c>
      <c r="O204" s="51">
        <f t="shared" si="4"/>
        <v>21009</v>
      </c>
      <c r="P204" s="11"/>
      <c r="Q204" s="62"/>
      <c r="R204" s="53">
        <f t="shared" si="5"/>
        <v>0</v>
      </c>
    </row>
    <row r="205" spans="4:18" ht="15.75" x14ac:dyDescent="0.2">
      <c r="D205" s="155"/>
      <c r="E205" s="81"/>
      <c r="F205" s="59" t="s">
        <v>29</v>
      </c>
      <c r="G205" s="101" t="s">
        <v>268</v>
      </c>
      <c r="H205" s="153">
        <v>909</v>
      </c>
      <c r="I205" s="321"/>
      <c r="J205" s="58" t="s">
        <v>269</v>
      </c>
      <c r="K205" s="380"/>
      <c r="L205" s="102" t="s">
        <v>53</v>
      </c>
      <c r="M205" s="60">
        <v>930</v>
      </c>
      <c r="N205" s="60"/>
      <c r="O205" s="51">
        <f t="shared" si="4"/>
        <v>930</v>
      </c>
      <c r="P205" s="11"/>
      <c r="Q205" s="62"/>
      <c r="R205" s="53">
        <f t="shared" si="5"/>
        <v>0</v>
      </c>
    </row>
    <row r="206" spans="4:18" ht="15.75" x14ac:dyDescent="0.2">
      <c r="D206" s="155"/>
      <c r="E206" s="81"/>
      <c r="F206" s="59" t="s">
        <v>29</v>
      </c>
      <c r="G206" s="101" t="s">
        <v>270</v>
      </c>
      <c r="H206" s="153"/>
      <c r="I206" s="321"/>
      <c r="J206" s="58"/>
      <c r="K206" s="380"/>
      <c r="L206" s="102" t="s">
        <v>90</v>
      </c>
      <c r="M206" s="60"/>
      <c r="N206" s="60">
        <v>85</v>
      </c>
      <c r="O206" s="51">
        <f t="shared" si="4"/>
        <v>85</v>
      </c>
      <c r="P206" s="11"/>
      <c r="Q206" s="62"/>
      <c r="R206" s="53">
        <f t="shared" si="5"/>
        <v>0</v>
      </c>
    </row>
    <row r="207" spans="4:18" ht="15.75" x14ac:dyDescent="0.2">
      <c r="D207" s="155"/>
      <c r="E207" s="81"/>
      <c r="F207" s="59" t="s">
        <v>29</v>
      </c>
      <c r="G207" s="101" t="s">
        <v>271</v>
      </c>
      <c r="H207" s="153">
        <v>1103</v>
      </c>
      <c r="I207" s="321"/>
      <c r="J207" s="58"/>
      <c r="K207" s="380"/>
      <c r="L207" s="102" t="s">
        <v>82</v>
      </c>
      <c r="M207" s="60">
        <v>124</v>
      </c>
      <c r="N207" s="60">
        <v>29</v>
      </c>
      <c r="O207" s="51">
        <f t="shared" si="4"/>
        <v>153</v>
      </c>
      <c r="P207" s="11"/>
      <c r="Q207" s="62"/>
      <c r="R207" s="53">
        <f t="shared" si="5"/>
        <v>0</v>
      </c>
    </row>
    <row r="208" spans="4:18" ht="15.75" x14ac:dyDescent="0.2">
      <c r="D208" s="155"/>
      <c r="E208" s="81"/>
      <c r="F208" s="59" t="s">
        <v>29</v>
      </c>
      <c r="G208" s="101" t="s">
        <v>272</v>
      </c>
      <c r="H208" s="153">
        <v>909</v>
      </c>
      <c r="I208" s="321"/>
      <c r="J208" s="58" t="s">
        <v>273</v>
      </c>
      <c r="K208" s="380"/>
      <c r="L208" s="102" t="s">
        <v>82</v>
      </c>
      <c r="M208" s="60">
        <v>11</v>
      </c>
      <c r="N208" s="60">
        <v>792</v>
      </c>
      <c r="O208" s="51">
        <f t="shared" si="4"/>
        <v>803</v>
      </c>
      <c r="P208" s="11"/>
      <c r="Q208" s="62"/>
      <c r="R208" s="53">
        <f t="shared" si="5"/>
        <v>0</v>
      </c>
    </row>
    <row r="209" spans="4:18" ht="15.75" x14ac:dyDescent="0.2">
      <c r="D209" s="155"/>
      <c r="E209" s="81"/>
      <c r="F209" s="59" t="s">
        <v>29</v>
      </c>
      <c r="G209" s="101" t="s">
        <v>274</v>
      </c>
      <c r="H209" s="153"/>
      <c r="I209" s="321"/>
      <c r="J209" s="58"/>
      <c r="K209" s="380"/>
      <c r="L209" s="102" t="s">
        <v>90</v>
      </c>
      <c r="M209" s="60"/>
      <c r="N209" s="60">
        <v>25260</v>
      </c>
      <c r="O209" s="51">
        <f t="shared" si="4"/>
        <v>25260</v>
      </c>
      <c r="P209" s="11"/>
      <c r="Q209" s="62"/>
      <c r="R209" s="53">
        <f t="shared" si="5"/>
        <v>0</v>
      </c>
    </row>
    <row r="210" spans="4:18" ht="15.75" x14ac:dyDescent="0.2">
      <c r="D210" s="155"/>
      <c r="E210" s="81"/>
      <c r="F210" s="59" t="s">
        <v>29</v>
      </c>
      <c r="G210" s="101" t="s">
        <v>275</v>
      </c>
      <c r="H210" s="153">
        <v>1103</v>
      </c>
      <c r="I210" s="321"/>
      <c r="J210" s="380" t="s">
        <v>267</v>
      </c>
      <c r="K210" s="380"/>
      <c r="L210" s="102" t="s">
        <v>53</v>
      </c>
      <c r="M210" s="60">
        <v>7320</v>
      </c>
      <c r="N210" s="60">
        <v>14922</v>
      </c>
      <c r="O210" s="51">
        <f t="shared" si="4"/>
        <v>22242</v>
      </c>
      <c r="P210" s="11"/>
      <c r="Q210" s="62"/>
      <c r="R210" s="53">
        <f t="shared" si="5"/>
        <v>0</v>
      </c>
    </row>
    <row r="211" spans="4:18" ht="15.75" x14ac:dyDescent="0.2">
      <c r="D211" s="155"/>
      <c r="E211" s="81"/>
      <c r="F211" s="59" t="s">
        <v>29</v>
      </c>
      <c r="G211" s="101" t="s">
        <v>276</v>
      </c>
      <c r="H211" s="153">
        <v>1103</v>
      </c>
      <c r="I211" s="321"/>
      <c r="J211" s="380"/>
      <c r="K211" s="380"/>
      <c r="L211" s="102" t="s">
        <v>32</v>
      </c>
      <c r="M211" s="60">
        <v>10705</v>
      </c>
      <c r="N211" s="60"/>
      <c r="O211" s="51">
        <f t="shared" si="4"/>
        <v>10705</v>
      </c>
      <c r="P211" s="11"/>
      <c r="Q211" s="62">
        <v>30.28</v>
      </c>
      <c r="R211" s="53">
        <f t="shared" si="5"/>
        <v>0</v>
      </c>
    </row>
    <row r="212" spans="4:18" ht="15.75" x14ac:dyDescent="0.2">
      <c r="D212" s="155"/>
      <c r="E212" s="81"/>
      <c r="F212" s="59" t="s">
        <v>29</v>
      </c>
      <c r="G212" s="101" t="s">
        <v>277</v>
      </c>
      <c r="H212" s="153">
        <v>1103</v>
      </c>
      <c r="I212" s="321"/>
      <c r="J212" s="58"/>
      <c r="K212" s="380"/>
      <c r="L212" s="101" t="s">
        <v>53</v>
      </c>
      <c r="M212" s="60">
        <v>2616</v>
      </c>
      <c r="N212" s="60">
        <v>6</v>
      </c>
      <c r="O212" s="51">
        <f t="shared" si="4"/>
        <v>2622</v>
      </c>
      <c r="P212" s="11"/>
      <c r="Q212" s="62"/>
      <c r="R212" s="53">
        <f t="shared" si="5"/>
        <v>0</v>
      </c>
    </row>
    <row r="213" spans="4:18" ht="15.75" x14ac:dyDescent="0.2">
      <c r="D213" s="155"/>
      <c r="E213" s="81"/>
      <c r="F213" s="59" t="s">
        <v>29</v>
      </c>
      <c r="G213" s="101" t="s">
        <v>278</v>
      </c>
      <c r="H213" s="156">
        <v>1246</v>
      </c>
      <c r="I213" s="321"/>
      <c r="J213" s="58"/>
      <c r="K213" s="380"/>
      <c r="L213" s="102" t="s">
        <v>53</v>
      </c>
      <c r="M213" s="60">
        <v>7</v>
      </c>
      <c r="N213" s="60">
        <v>792</v>
      </c>
      <c r="O213" s="51">
        <f t="shared" si="4"/>
        <v>799</v>
      </c>
      <c r="P213" s="11"/>
      <c r="Q213" s="62"/>
      <c r="R213" s="53">
        <f t="shared" si="5"/>
        <v>0</v>
      </c>
    </row>
    <row r="214" spans="4:18" ht="15.75" x14ac:dyDescent="0.2">
      <c r="D214" s="155"/>
      <c r="E214" s="81"/>
      <c r="F214" s="59" t="s">
        <v>29</v>
      </c>
      <c r="G214" s="101" t="s">
        <v>279</v>
      </c>
      <c r="H214" s="156">
        <v>1246</v>
      </c>
      <c r="I214" s="321"/>
      <c r="J214" s="58"/>
      <c r="K214" s="380"/>
      <c r="L214" s="102" t="s">
        <v>26</v>
      </c>
      <c r="M214" s="60">
        <v>474</v>
      </c>
      <c r="N214" s="60">
        <v>318</v>
      </c>
      <c r="O214" s="51">
        <f t="shared" si="4"/>
        <v>792</v>
      </c>
      <c r="P214" s="11"/>
      <c r="Q214" s="62"/>
      <c r="R214" s="53">
        <f t="shared" si="5"/>
        <v>0</v>
      </c>
    </row>
    <row r="215" spans="4:18" ht="15.75" x14ac:dyDescent="0.2">
      <c r="D215" s="155"/>
      <c r="E215" s="81"/>
      <c r="F215" s="59" t="s">
        <v>29</v>
      </c>
      <c r="G215" s="101" t="s">
        <v>280</v>
      </c>
      <c r="H215" s="156">
        <v>1246</v>
      </c>
      <c r="I215" s="321"/>
      <c r="J215" s="59"/>
      <c r="K215" s="380"/>
      <c r="L215" s="102" t="s">
        <v>82</v>
      </c>
      <c r="M215" s="60">
        <v>2432</v>
      </c>
      <c r="N215" s="60">
        <v>5388</v>
      </c>
      <c r="O215" s="51">
        <f t="shared" si="4"/>
        <v>7820</v>
      </c>
      <c r="P215" s="11"/>
      <c r="Q215" s="62">
        <v>58.09</v>
      </c>
      <c r="R215" s="53">
        <f t="shared" si="5"/>
        <v>0</v>
      </c>
    </row>
    <row r="216" spans="4:18" ht="16.5" thickBot="1" x14ac:dyDescent="0.25">
      <c r="D216" s="157"/>
      <c r="E216" s="158"/>
      <c r="F216" s="59" t="s">
        <v>29</v>
      </c>
      <c r="G216" s="159" t="s">
        <v>281</v>
      </c>
      <c r="H216" s="59"/>
      <c r="I216" s="321"/>
      <c r="J216" s="59"/>
      <c r="K216" s="380"/>
      <c r="L216" s="59" t="s">
        <v>32</v>
      </c>
      <c r="M216" s="60"/>
      <c r="N216" s="60">
        <v>227</v>
      </c>
      <c r="O216" s="51">
        <f t="shared" si="4"/>
        <v>227</v>
      </c>
      <c r="P216" s="13"/>
      <c r="Q216" s="160"/>
      <c r="R216" s="53">
        <f t="shared" si="5"/>
        <v>0</v>
      </c>
    </row>
    <row r="217" spans="4:18" ht="15.75" x14ac:dyDescent="0.2">
      <c r="D217" s="161">
        <v>826</v>
      </c>
      <c r="E217" s="87"/>
      <c r="F217" s="59" t="s">
        <v>29</v>
      </c>
      <c r="G217" s="101" t="s">
        <v>282</v>
      </c>
      <c r="H217" s="59"/>
      <c r="I217" s="321"/>
      <c r="J217" s="58"/>
      <c r="K217" s="380" t="s">
        <v>283</v>
      </c>
      <c r="L217" s="102" t="s">
        <v>53</v>
      </c>
      <c r="M217" s="60">
        <f>VLOOKUP(D217,[1]גיליון3!$A:$C,3,0)</f>
        <v>261</v>
      </c>
      <c r="N217" s="59">
        <v>120</v>
      </c>
      <c r="O217" s="51">
        <f t="shared" si="4"/>
        <v>381</v>
      </c>
      <c r="P217" s="12"/>
      <c r="Q217" s="67"/>
      <c r="R217" s="53">
        <f t="shared" si="5"/>
        <v>0</v>
      </c>
    </row>
    <row r="218" spans="4:18" ht="15.75" x14ac:dyDescent="0.2">
      <c r="D218" s="162">
        <v>1332</v>
      </c>
      <c r="E218" s="87"/>
      <c r="F218" s="59" t="s">
        <v>29</v>
      </c>
      <c r="G218" s="101" t="s">
        <v>284</v>
      </c>
      <c r="H218" s="59"/>
      <c r="I218" s="321"/>
      <c r="J218" s="58"/>
      <c r="K218" s="380"/>
      <c r="L218" s="102" t="s">
        <v>53</v>
      </c>
      <c r="M218" s="60">
        <f>VLOOKUP(D218,[1]גיליון3!$A:$C,3,0)</f>
        <v>516</v>
      </c>
      <c r="N218" s="59">
        <v>204</v>
      </c>
      <c r="O218" s="51">
        <f t="shared" si="4"/>
        <v>720</v>
      </c>
      <c r="P218" s="11"/>
      <c r="Q218" s="62"/>
      <c r="R218" s="53">
        <f t="shared" si="5"/>
        <v>0</v>
      </c>
    </row>
    <row r="219" spans="4:18" ht="15.75" x14ac:dyDescent="0.2">
      <c r="D219" s="162">
        <v>3832</v>
      </c>
      <c r="E219" s="87"/>
      <c r="F219" s="59" t="s">
        <v>29</v>
      </c>
      <c r="G219" s="101" t="s">
        <v>285</v>
      </c>
      <c r="H219" s="59"/>
      <c r="I219" s="321"/>
      <c r="J219" s="58" t="s">
        <v>286</v>
      </c>
      <c r="K219" s="380"/>
      <c r="L219" s="102" t="s">
        <v>53</v>
      </c>
      <c r="M219" s="60">
        <f>VLOOKUP(D219,[1]גיליון3!$A:$C,3,0)</f>
        <v>70</v>
      </c>
      <c r="N219" s="59">
        <v>28</v>
      </c>
      <c r="O219" s="51">
        <f t="shared" si="4"/>
        <v>98</v>
      </c>
      <c r="P219" s="11"/>
      <c r="Q219" s="62"/>
      <c r="R219" s="53">
        <f t="shared" si="5"/>
        <v>0</v>
      </c>
    </row>
    <row r="220" spans="4:18" ht="15.75" x14ac:dyDescent="0.2">
      <c r="D220" s="162">
        <v>3864</v>
      </c>
      <c r="E220" s="87"/>
      <c r="F220" s="59" t="s">
        <v>29</v>
      </c>
      <c r="G220" s="101" t="s">
        <v>287</v>
      </c>
      <c r="H220" s="59"/>
      <c r="I220" s="321"/>
      <c r="J220" s="58" t="s">
        <v>286</v>
      </c>
      <c r="K220" s="380"/>
      <c r="L220" s="102" t="s">
        <v>53</v>
      </c>
      <c r="M220" s="60">
        <f>VLOOKUP(D220,[1]גיליון3!$A:$C,3,0)</f>
        <v>464</v>
      </c>
      <c r="N220" s="59">
        <v>136</v>
      </c>
      <c r="O220" s="51">
        <f t="shared" si="4"/>
        <v>600</v>
      </c>
      <c r="P220" s="11"/>
      <c r="Q220" s="62"/>
      <c r="R220" s="53">
        <f t="shared" si="5"/>
        <v>0</v>
      </c>
    </row>
    <row r="221" spans="4:18" ht="15.75" x14ac:dyDescent="0.2">
      <c r="D221" s="162"/>
      <c r="E221" s="87"/>
      <c r="F221" s="59" t="s">
        <v>29</v>
      </c>
      <c r="G221" s="101" t="s">
        <v>288</v>
      </c>
      <c r="H221" s="59"/>
      <c r="I221" s="321"/>
      <c r="J221" s="58"/>
      <c r="K221" s="380"/>
      <c r="L221" s="102" t="s">
        <v>206</v>
      </c>
      <c r="M221" s="60"/>
      <c r="N221" s="59">
        <v>136</v>
      </c>
      <c r="O221" s="51">
        <f t="shared" si="4"/>
        <v>136</v>
      </c>
      <c r="P221" s="11"/>
      <c r="Q221" s="62"/>
      <c r="R221" s="53">
        <f t="shared" si="5"/>
        <v>0</v>
      </c>
    </row>
    <row r="222" spans="4:18" ht="15.75" x14ac:dyDescent="0.2">
      <c r="D222" s="162">
        <v>4072</v>
      </c>
      <c r="E222" s="87"/>
      <c r="F222" s="59" t="s">
        <v>29</v>
      </c>
      <c r="G222" s="101" t="s">
        <v>289</v>
      </c>
      <c r="H222" s="59"/>
      <c r="I222" s="321"/>
      <c r="J222" s="58" t="s">
        <v>286</v>
      </c>
      <c r="K222" s="380"/>
      <c r="L222" s="102" t="s">
        <v>53</v>
      </c>
      <c r="M222" s="60">
        <f>VLOOKUP(D222,[1]גיליון3!$A:$C,3,0)</f>
        <v>214</v>
      </c>
      <c r="N222" s="59">
        <v>40</v>
      </c>
      <c r="O222" s="51">
        <f t="shared" si="4"/>
        <v>254</v>
      </c>
      <c r="P222" s="11"/>
      <c r="Q222" s="62"/>
      <c r="R222" s="53">
        <f t="shared" si="5"/>
        <v>0</v>
      </c>
    </row>
    <row r="223" spans="4:18" ht="15.75" x14ac:dyDescent="0.2">
      <c r="D223" s="162"/>
      <c r="E223" s="87"/>
      <c r="F223" s="59" t="s">
        <v>29</v>
      </c>
      <c r="G223" s="101" t="s">
        <v>290</v>
      </c>
      <c r="H223" s="59"/>
      <c r="I223" s="321"/>
      <c r="J223" s="58"/>
      <c r="K223" s="380"/>
      <c r="L223" s="102" t="s">
        <v>90</v>
      </c>
      <c r="M223" s="60"/>
      <c r="N223" s="59">
        <v>88</v>
      </c>
      <c r="O223" s="51">
        <f t="shared" si="4"/>
        <v>88</v>
      </c>
      <c r="P223" s="11"/>
      <c r="Q223" s="62"/>
      <c r="R223" s="53">
        <f t="shared" si="5"/>
        <v>0</v>
      </c>
    </row>
    <row r="224" spans="4:18" ht="15.75" x14ac:dyDescent="0.2">
      <c r="D224" s="162">
        <v>4075</v>
      </c>
      <c r="E224" s="87"/>
      <c r="F224" s="59" t="s">
        <v>29</v>
      </c>
      <c r="G224" s="101" t="s">
        <v>291</v>
      </c>
      <c r="H224" s="59"/>
      <c r="I224" s="321"/>
      <c r="J224" s="58"/>
      <c r="K224" s="380"/>
      <c r="L224" s="102" t="s">
        <v>53</v>
      </c>
      <c r="M224" s="60">
        <f>VLOOKUP(D224,[1]גיליון3!$A:$C,3,0)</f>
        <v>246</v>
      </c>
      <c r="N224" s="59">
        <v>8</v>
      </c>
      <c r="O224" s="51">
        <f t="shared" si="4"/>
        <v>254</v>
      </c>
      <c r="P224" s="11"/>
      <c r="Q224" s="62"/>
      <c r="R224" s="53">
        <f t="shared" si="5"/>
        <v>0</v>
      </c>
    </row>
    <row r="225" spans="4:18" ht="15.75" x14ac:dyDescent="0.2">
      <c r="D225" s="162">
        <v>4102</v>
      </c>
      <c r="E225" s="87"/>
      <c r="F225" s="59" t="s">
        <v>29</v>
      </c>
      <c r="G225" s="101" t="s">
        <v>292</v>
      </c>
      <c r="H225" s="59"/>
      <c r="I225" s="321"/>
      <c r="J225" s="58" t="s">
        <v>81</v>
      </c>
      <c r="K225" s="380"/>
      <c r="L225" s="102" t="s">
        <v>82</v>
      </c>
      <c r="M225" s="60">
        <f>VLOOKUP(D225,[1]גיליון3!$A:$C,3,0)</f>
        <v>18</v>
      </c>
      <c r="N225" s="59">
        <v>6</v>
      </c>
      <c r="O225" s="51">
        <f t="shared" si="4"/>
        <v>24</v>
      </c>
      <c r="P225" s="11"/>
      <c r="Q225" s="62"/>
      <c r="R225" s="53">
        <f t="shared" si="5"/>
        <v>0</v>
      </c>
    </row>
    <row r="226" spans="4:18" ht="15.75" x14ac:dyDescent="0.2">
      <c r="D226" s="162">
        <v>4418</v>
      </c>
      <c r="E226" s="87"/>
      <c r="F226" s="59" t="s">
        <v>29</v>
      </c>
      <c r="G226" s="101" t="s">
        <v>293</v>
      </c>
      <c r="H226" s="59">
        <v>431</v>
      </c>
      <c r="I226" s="321"/>
      <c r="J226" s="58" t="s">
        <v>81</v>
      </c>
      <c r="K226" s="380"/>
      <c r="L226" s="102" t="s">
        <v>82</v>
      </c>
      <c r="M226" s="60">
        <f>VLOOKUP(D226,[1]גיליון3!$A:$C,3,0)</f>
        <v>85</v>
      </c>
      <c r="N226" s="59">
        <v>25</v>
      </c>
      <c r="O226" s="51">
        <f t="shared" si="4"/>
        <v>110</v>
      </c>
      <c r="P226" s="11"/>
      <c r="Q226" s="62"/>
      <c r="R226" s="53">
        <f t="shared" si="5"/>
        <v>0</v>
      </c>
    </row>
    <row r="227" spans="4:18" ht="15.75" x14ac:dyDescent="0.2">
      <c r="D227" s="162">
        <v>4551</v>
      </c>
      <c r="E227" s="87"/>
      <c r="F227" s="59" t="s">
        <v>29</v>
      </c>
      <c r="G227" s="101" t="s">
        <v>294</v>
      </c>
      <c r="H227" s="59"/>
      <c r="I227" s="321"/>
      <c r="J227" s="58"/>
      <c r="K227" s="380"/>
      <c r="L227" s="102" t="s">
        <v>53</v>
      </c>
      <c r="M227" s="60">
        <f>VLOOKUP(D227,[1]גיליון3!$A:$C,3,0)</f>
        <v>640</v>
      </c>
      <c r="N227" s="59">
        <v>321</v>
      </c>
      <c r="O227" s="51">
        <f t="shared" ref="O227:O290" si="6">M227+N227</f>
        <v>961</v>
      </c>
      <c r="P227" s="11"/>
      <c r="Q227" s="62"/>
      <c r="R227" s="53">
        <f t="shared" ref="R227:R290" si="7">O227*P227</f>
        <v>0</v>
      </c>
    </row>
    <row r="228" spans="4:18" ht="15.75" x14ac:dyDescent="0.2">
      <c r="D228" s="162">
        <v>4552</v>
      </c>
      <c r="E228" s="87"/>
      <c r="F228" s="59" t="s">
        <v>29</v>
      </c>
      <c r="G228" s="101" t="s">
        <v>295</v>
      </c>
      <c r="H228" s="59"/>
      <c r="I228" s="321"/>
      <c r="J228" s="58"/>
      <c r="K228" s="380"/>
      <c r="L228" s="102" t="s">
        <v>53</v>
      </c>
      <c r="M228" s="60">
        <v>0</v>
      </c>
      <c r="N228" s="59">
        <v>117</v>
      </c>
      <c r="O228" s="51">
        <f t="shared" si="6"/>
        <v>117</v>
      </c>
      <c r="P228" s="11"/>
      <c r="Q228" s="62"/>
      <c r="R228" s="53">
        <f t="shared" si="7"/>
        <v>0</v>
      </c>
    </row>
    <row r="229" spans="4:18" ht="15.75" x14ac:dyDescent="0.2">
      <c r="D229" s="162">
        <v>4553</v>
      </c>
      <c r="E229" s="87"/>
      <c r="F229" s="59" t="s">
        <v>29</v>
      </c>
      <c r="G229" s="101" t="s">
        <v>296</v>
      </c>
      <c r="H229" s="59"/>
      <c r="I229" s="321"/>
      <c r="J229" s="58"/>
      <c r="K229" s="380"/>
      <c r="L229" s="102" t="s">
        <v>53</v>
      </c>
      <c r="M229" s="60">
        <f>VLOOKUP(D229,[1]גיליון3!$A:$C,3,0)</f>
        <v>177</v>
      </c>
      <c r="N229" s="59">
        <v>100</v>
      </c>
      <c r="O229" s="51">
        <f t="shared" si="6"/>
        <v>277</v>
      </c>
      <c r="P229" s="11"/>
      <c r="Q229" s="62"/>
      <c r="R229" s="53">
        <f t="shared" si="7"/>
        <v>0</v>
      </c>
    </row>
    <row r="230" spans="4:18" ht="15.75" x14ac:dyDescent="0.2">
      <c r="D230" s="162">
        <v>4664</v>
      </c>
      <c r="E230" s="87"/>
      <c r="F230" s="59" t="s">
        <v>29</v>
      </c>
      <c r="G230" s="101" t="s">
        <v>297</v>
      </c>
      <c r="H230" s="59"/>
      <c r="I230" s="321"/>
      <c r="J230" s="58" t="s">
        <v>81</v>
      </c>
      <c r="K230" s="380"/>
      <c r="L230" s="102" t="s">
        <v>82</v>
      </c>
      <c r="M230" s="60">
        <f>VLOOKUP(D230,[1]גיליון3!$A:$C,3,0)</f>
        <v>34</v>
      </c>
      <c r="N230" s="59">
        <v>3</v>
      </c>
      <c r="O230" s="51">
        <f t="shared" si="6"/>
        <v>37</v>
      </c>
      <c r="P230" s="11"/>
      <c r="Q230" s="62"/>
      <c r="R230" s="53">
        <f t="shared" si="7"/>
        <v>0</v>
      </c>
    </row>
    <row r="231" spans="4:18" ht="15.75" x14ac:dyDescent="0.2">
      <c r="D231" s="162">
        <v>4781</v>
      </c>
      <c r="E231" s="87"/>
      <c r="F231" s="59" t="s">
        <v>29</v>
      </c>
      <c r="G231" s="101" t="s">
        <v>298</v>
      </c>
      <c r="H231" s="59"/>
      <c r="I231" s="321"/>
      <c r="J231" s="58" t="s">
        <v>81</v>
      </c>
      <c r="K231" s="380"/>
      <c r="L231" s="102" t="s">
        <v>82</v>
      </c>
      <c r="M231" s="60">
        <f>VLOOKUP(D231,[1]גיליון3!$A:$C,3,0)</f>
        <v>16</v>
      </c>
      <c r="N231" s="59">
        <v>6</v>
      </c>
      <c r="O231" s="51">
        <f t="shared" si="6"/>
        <v>22</v>
      </c>
      <c r="P231" s="11"/>
      <c r="Q231" s="62"/>
      <c r="R231" s="53">
        <f t="shared" si="7"/>
        <v>0</v>
      </c>
    </row>
    <row r="232" spans="4:18" ht="15.75" x14ac:dyDescent="0.2">
      <c r="D232" s="162">
        <v>5184</v>
      </c>
      <c r="E232" s="87"/>
      <c r="F232" s="59" t="s">
        <v>29</v>
      </c>
      <c r="G232" s="101" t="s">
        <v>299</v>
      </c>
      <c r="H232" s="59"/>
      <c r="I232" s="321"/>
      <c r="J232" s="58"/>
      <c r="K232" s="380"/>
      <c r="L232" s="102" t="s">
        <v>53</v>
      </c>
      <c r="M232" s="60">
        <f>VLOOKUP(D232,[1]גיליון3!$A:$C,3,0)</f>
        <v>38</v>
      </c>
      <c r="N232" s="59">
        <v>12</v>
      </c>
      <c r="O232" s="51">
        <f t="shared" si="6"/>
        <v>50</v>
      </c>
      <c r="P232" s="11"/>
      <c r="Q232" s="62"/>
      <c r="R232" s="53">
        <f t="shared" si="7"/>
        <v>0</v>
      </c>
    </row>
    <row r="233" spans="4:18" ht="15.75" x14ac:dyDescent="0.2">
      <c r="D233" s="162">
        <v>5186</v>
      </c>
      <c r="E233" s="87"/>
      <c r="F233" s="59" t="s">
        <v>29</v>
      </c>
      <c r="G233" s="101" t="s">
        <v>300</v>
      </c>
      <c r="H233" s="59"/>
      <c r="I233" s="321"/>
      <c r="J233" s="58"/>
      <c r="K233" s="380"/>
      <c r="L233" s="102" t="s">
        <v>53</v>
      </c>
      <c r="M233" s="60">
        <f>VLOOKUP(D233,[1]גיליון3!$A:$C,3,0)</f>
        <v>121</v>
      </c>
      <c r="N233" s="59"/>
      <c r="O233" s="51">
        <f t="shared" si="6"/>
        <v>121</v>
      </c>
      <c r="P233" s="11"/>
      <c r="Q233" s="62"/>
      <c r="R233" s="53">
        <f t="shared" si="7"/>
        <v>0</v>
      </c>
    </row>
    <row r="234" spans="4:18" ht="15.75" x14ac:dyDescent="0.2">
      <c r="D234" s="162">
        <v>315</v>
      </c>
      <c r="E234" s="87"/>
      <c r="F234" s="59" t="s">
        <v>29</v>
      </c>
      <c r="G234" s="101" t="s">
        <v>301</v>
      </c>
      <c r="H234" s="59">
        <v>476</v>
      </c>
      <c r="I234" s="321"/>
      <c r="J234" s="58" t="s">
        <v>302</v>
      </c>
      <c r="K234" s="380" t="s">
        <v>92</v>
      </c>
      <c r="L234" s="102" t="s">
        <v>53</v>
      </c>
      <c r="M234" s="60">
        <f>VLOOKUP(D234,[1]גיליון3!$A:$C,3,0)</f>
        <v>144</v>
      </c>
      <c r="N234" s="59">
        <v>50</v>
      </c>
      <c r="O234" s="51">
        <f t="shared" si="6"/>
        <v>194</v>
      </c>
      <c r="P234" s="11"/>
      <c r="Q234" s="62"/>
      <c r="R234" s="53">
        <f t="shared" si="7"/>
        <v>0</v>
      </c>
    </row>
    <row r="235" spans="4:18" ht="15.75" x14ac:dyDescent="0.2">
      <c r="D235" s="162"/>
      <c r="E235" s="87"/>
      <c r="F235" s="59" t="s">
        <v>29</v>
      </c>
      <c r="G235" s="101" t="s">
        <v>303</v>
      </c>
      <c r="H235" s="59">
        <v>431</v>
      </c>
      <c r="I235" s="321"/>
      <c r="J235" s="58" t="s">
        <v>302</v>
      </c>
      <c r="K235" s="380"/>
      <c r="L235" s="102" t="s">
        <v>53</v>
      </c>
      <c r="M235" s="60"/>
      <c r="N235" s="59"/>
      <c r="O235" s="51">
        <f t="shared" si="6"/>
        <v>0</v>
      </c>
      <c r="P235" s="11"/>
      <c r="Q235" s="62"/>
      <c r="R235" s="53">
        <f t="shared" si="7"/>
        <v>0</v>
      </c>
    </row>
    <row r="236" spans="4:18" ht="15.75" x14ac:dyDescent="0.2">
      <c r="D236" s="162"/>
      <c r="E236" s="87"/>
      <c r="F236" s="59" t="s">
        <v>29</v>
      </c>
      <c r="G236" s="101" t="s">
        <v>304</v>
      </c>
      <c r="H236" s="59">
        <v>431</v>
      </c>
      <c r="I236" s="321"/>
      <c r="J236" s="58" t="s">
        <v>302</v>
      </c>
      <c r="K236" s="380"/>
      <c r="L236" s="102" t="s">
        <v>53</v>
      </c>
      <c r="M236" s="60"/>
      <c r="N236" s="59"/>
      <c r="O236" s="51">
        <f t="shared" si="6"/>
        <v>0</v>
      </c>
      <c r="P236" s="11"/>
      <c r="Q236" s="62"/>
      <c r="R236" s="53">
        <f t="shared" si="7"/>
        <v>0</v>
      </c>
    </row>
    <row r="237" spans="4:18" ht="15.75" x14ac:dyDescent="0.2">
      <c r="D237" s="162">
        <v>763</v>
      </c>
      <c r="E237" s="87"/>
      <c r="F237" s="59" t="s">
        <v>29</v>
      </c>
      <c r="G237" s="101" t="s">
        <v>305</v>
      </c>
      <c r="H237" s="59">
        <v>542</v>
      </c>
      <c r="I237" s="321"/>
      <c r="J237" s="58" t="s">
        <v>302</v>
      </c>
      <c r="K237" s="380"/>
      <c r="L237" s="102" t="s">
        <v>82</v>
      </c>
      <c r="M237" s="60">
        <f>VLOOKUP(D237,[1]גיליון3!$A:$C,3,0)</f>
        <v>323</v>
      </c>
      <c r="N237" s="59">
        <v>32</v>
      </c>
      <c r="O237" s="51">
        <f t="shared" si="6"/>
        <v>355</v>
      </c>
      <c r="P237" s="11"/>
      <c r="Q237" s="62"/>
      <c r="R237" s="53">
        <f t="shared" si="7"/>
        <v>0</v>
      </c>
    </row>
    <row r="238" spans="4:18" ht="15.75" x14ac:dyDescent="0.2">
      <c r="D238" s="162">
        <v>4411</v>
      </c>
      <c r="E238" s="87"/>
      <c r="F238" s="59" t="s">
        <v>29</v>
      </c>
      <c r="G238" s="101" t="s">
        <v>306</v>
      </c>
      <c r="H238" s="59">
        <v>476</v>
      </c>
      <c r="I238" s="321"/>
      <c r="J238" s="58" t="s">
        <v>81</v>
      </c>
      <c r="K238" s="380"/>
      <c r="L238" s="102" t="s">
        <v>82</v>
      </c>
      <c r="M238" s="60">
        <f>VLOOKUP(D238,[1]גיליון3!$A:$C,3,0)</f>
        <v>56</v>
      </c>
      <c r="N238" s="59">
        <v>17</v>
      </c>
      <c r="O238" s="51">
        <f t="shared" si="6"/>
        <v>73</v>
      </c>
      <c r="P238" s="11"/>
      <c r="Q238" s="62"/>
      <c r="R238" s="53">
        <f t="shared" si="7"/>
        <v>0</v>
      </c>
    </row>
    <row r="239" spans="4:18" ht="15.75" x14ac:dyDescent="0.2">
      <c r="D239" s="162">
        <v>4415</v>
      </c>
      <c r="E239" s="87"/>
      <c r="F239" s="59" t="s">
        <v>29</v>
      </c>
      <c r="G239" s="101" t="s">
        <v>307</v>
      </c>
      <c r="H239" s="59">
        <v>542</v>
      </c>
      <c r="I239" s="321"/>
      <c r="J239" s="58" t="s">
        <v>81</v>
      </c>
      <c r="K239" s="380"/>
      <c r="L239" s="102" t="s">
        <v>82</v>
      </c>
      <c r="M239" s="60">
        <f>VLOOKUP(D239,[1]גיליון3!$A:$C,3,0)</f>
        <v>358</v>
      </c>
      <c r="N239" s="59">
        <v>202</v>
      </c>
      <c r="O239" s="51">
        <f t="shared" si="6"/>
        <v>560</v>
      </c>
      <c r="P239" s="11"/>
      <c r="Q239" s="62"/>
      <c r="R239" s="53">
        <f t="shared" si="7"/>
        <v>0</v>
      </c>
    </row>
    <row r="240" spans="4:18" ht="15.75" x14ac:dyDescent="0.2">
      <c r="D240" s="163">
        <v>3219</v>
      </c>
      <c r="E240" s="87"/>
      <c r="F240" s="59" t="s">
        <v>29</v>
      </c>
      <c r="G240" s="164" t="s">
        <v>308</v>
      </c>
      <c r="H240" s="59">
        <v>476</v>
      </c>
      <c r="I240" s="321"/>
      <c r="J240" s="58" t="s">
        <v>302</v>
      </c>
      <c r="K240" s="380"/>
      <c r="L240" s="101" t="s">
        <v>309</v>
      </c>
      <c r="M240" s="60">
        <f>VLOOKUP(D240,[1]גיליון3!$A:$C,3,0)</f>
        <v>45</v>
      </c>
      <c r="N240" s="59"/>
      <c r="O240" s="51">
        <f t="shared" si="6"/>
        <v>45</v>
      </c>
      <c r="P240" s="11"/>
      <c r="Q240" s="62"/>
      <c r="R240" s="53">
        <f t="shared" si="7"/>
        <v>0</v>
      </c>
    </row>
    <row r="241" spans="1:43" ht="15.75" x14ac:dyDescent="0.2">
      <c r="D241" s="163">
        <v>3222</v>
      </c>
      <c r="E241" s="87"/>
      <c r="F241" s="59" t="s">
        <v>29</v>
      </c>
      <c r="G241" s="165" t="s">
        <v>310</v>
      </c>
      <c r="H241" s="59">
        <v>476</v>
      </c>
      <c r="I241" s="321"/>
      <c r="J241" s="58" t="s">
        <v>302</v>
      </c>
      <c r="K241" s="380"/>
      <c r="L241" s="101" t="s">
        <v>309</v>
      </c>
      <c r="M241" s="60">
        <f>VLOOKUP(D241,[1]גיליון3!$A:$C,3,0)</f>
        <v>24</v>
      </c>
      <c r="N241" s="59"/>
      <c r="O241" s="51">
        <f t="shared" si="6"/>
        <v>24</v>
      </c>
      <c r="P241" s="11"/>
      <c r="Q241" s="62"/>
      <c r="R241" s="53">
        <f t="shared" si="7"/>
        <v>0</v>
      </c>
    </row>
    <row r="242" spans="1:43" ht="15.75" x14ac:dyDescent="0.2">
      <c r="D242" s="166">
        <v>6645</v>
      </c>
      <c r="E242" s="87"/>
      <c r="F242" s="59" t="s">
        <v>29</v>
      </c>
      <c r="G242" s="167" t="s">
        <v>311</v>
      </c>
      <c r="H242" s="59">
        <v>542</v>
      </c>
      <c r="I242" s="321"/>
      <c r="J242" s="59" t="s">
        <v>302</v>
      </c>
      <c r="K242" s="380"/>
      <c r="L242" s="101" t="s">
        <v>82</v>
      </c>
      <c r="M242" s="60">
        <v>0</v>
      </c>
      <c r="N242" s="59"/>
      <c r="O242" s="51">
        <f t="shared" si="6"/>
        <v>0</v>
      </c>
      <c r="P242" s="11"/>
      <c r="Q242" s="62"/>
      <c r="R242" s="53">
        <f t="shared" si="7"/>
        <v>0</v>
      </c>
    </row>
    <row r="243" spans="1:43" ht="15.75" x14ac:dyDescent="0.2">
      <c r="D243" s="162">
        <v>329</v>
      </c>
      <c r="E243" s="87"/>
      <c r="F243" s="59" t="s">
        <v>29</v>
      </c>
      <c r="G243" s="101" t="s">
        <v>312</v>
      </c>
      <c r="H243" s="59">
        <v>642</v>
      </c>
      <c r="I243" s="321"/>
      <c r="J243" s="59"/>
      <c r="K243" s="380"/>
      <c r="L243" s="102" t="s">
        <v>53</v>
      </c>
      <c r="M243" s="60">
        <f>VLOOKUP(D243,[1]גיליון3!$A:$C,3,0)</f>
        <v>504</v>
      </c>
      <c r="N243" s="59">
        <v>1104</v>
      </c>
      <c r="O243" s="51">
        <f t="shared" si="6"/>
        <v>1608</v>
      </c>
      <c r="P243" s="11"/>
      <c r="Q243" s="62"/>
      <c r="R243" s="53">
        <f t="shared" si="7"/>
        <v>0</v>
      </c>
    </row>
    <row r="244" spans="1:43" ht="15.75" x14ac:dyDescent="0.2">
      <c r="D244" s="162">
        <v>330</v>
      </c>
      <c r="E244" s="87"/>
      <c r="F244" s="59" t="s">
        <v>29</v>
      </c>
      <c r="G244" s="101" t="s">
        <v>313</v>
      </c>
      <c r="H244" s="59">
        <v>642</v>
      </c>
      <c r="I244" s="321"/>
      <c r="J244" s="59"/>
      <c r="K244" s="380"/>
      <c r="L244" s="102" t="s">
        <v>53</v>
      </c>
      <c r="M244" s="60">
        <f>VLOOKUP(D244,[1]גיליון3!$A:$C,3,0)</f>
        <v>13985</v>
      </c>
      <c r="N244" s="59">
        <v>1631</v>
      </c>
      <c r="O244" s="51">
        <f t="shared" si="6"/>
        <v>15616</v>
      </c>
      <c r="P244" s="11"/>
      <c r="Q244" s="62">
        <v>50</v>
      </c>
      <c r="R244" s="53">
        <f t="shared" si="7"/>
        <v>0</v>
      </c>
    </row>
    <row r="245" spans="1:43" ht="15.75" x14ac:dyDescent="0.2">
      <c r="D245" s="162">
        <v>331</v>
      </c>
      <c r="E245" s="87"/>
      <c r="F245" s="59" t="s">
        <v>29</v>
      </c>
      <c r="G245" s="101" t="s">
        <v>314</v>
      </c>
      <c r="H245" s="59">
        <v>642</v>
      </c>
      <c r="I245" s="321"/>
      <c r="J245" s="59"/>
      <c r="K245" s="380"/>
      <c r="L245" s="102" t="s">
        <v>137</v>
      </c>
      <c r="M245" s="60">
        <v>0</v>
      </c>
      <c r="N245" s="59"/>
      <c r="O245" s="51">
        <f t="shared" si="6"/>
        <v>0</v>
      </c>
      <c r="P245" s="11"/>
      <c r="Q245" s="62"/>
      <c r="R245" s="53">
        <f t="shared" si="7"/>
        <v>0</v>
      </c>
    </row>
    <row r="246" spans="1:43" ht="15.75" x14ac:dyDescent="0.2">
      <c r="D246" s="162">
        <v>4093</v>
      </c>
      <c r="E246" s="87"/>
      <c r="F246" s="59" t="s">
        <v>29</v>
      </c>
      <c r="G246" s="101" t="s">
        <v>315</v>
      </c>
      <c r="H246" s="59">
        <v>642</v>
      </c>
      <c r="I246" s="321"/>
      <c r="J246" s="59"/>
      <c r="K246" s="380"/>
      <c r="L246" s="102" t="s">
        <v>32</v>
      </c>
      <c r="M246" s="60">
        <f>VLOOKUP(D246,[1]גיליון3!$A:$C,3,0)</f>
        <v>12</v>
      </c>
      <c r="N246" s="59">
        <v>12</v>
      </c>
      <c r="O246" s="51">
        <f t="shared" si="6"/>
        <v>24</v>
      </c>
      <c r="P246" s="11"/>
      <c r="Q246" s="62"/>
      <c r="R246" s="53">
        <f t="shared" si="7"/>
        <v>0</v>
      </c>
    </row>
    <row r="247" spans="1:43" ht="15.75" x14ac:dyDescent="0.2">
      <c r="D247" s="166"/>
      <c r="E247" s="87"/>
      <c r="F247" s="59" t="s">
        <v>29</v>
      </c>
      <c r="G247" s="101" t="s">
        <v>316</v>
      </c>
      <c r="H247" s="59"/>
      <c r="I247" s="321"/>
      <c r="J247" s="59"/>
      <c r="K247" s="380"/>
      <c r="L247" s="102" t="s">
        <v>90</v>
      </c>
      <c r="M247" s="60">
        <v>265</v>
      </c>
      <c r="N247" s="59"/>
      <c r="O247" s="51">
        <f t="shared" si="6"/>
        <v>265</v>
      </c>
      <c r="P247" s="11"/>
      <c r="Q247" s="67"/>
      <c r="R247" s="53">
        <f t="shared" si="7"/>
        <v>0</v>
      </c>
    </row>
    <row r="248" spans="1:43" ht="15.75" x14ac:dyDescent="0.2">
      <c r="D248" s="166"/>
      <c r="E248" s="87"/>
      <c r="F248" s="59" t="s">
        <v>29</v>
      </c>
      <c r="G248" s="101" t="s">
        <v>317</v>
      </c>
      <c r="H248" s="59"/>
      <c r="I248" s="321"/>
      <c r="J248" s="59"/>
      <c r="K248" s="380"/>
      <c r="L248" s="102" t="s">
        <v>53</v>
      </c>
      <c r="M248" s="60">
        <v>306</v>
      </c>
      <c r="N248" s="59">
        <v>56</v>
      </c>
      <c r="O248" s="51">
        <f t="shared" si="6"/>
        <v>362</v>
      </c>
      <c r="P248" s="11"/>
      <c r="Q248" s="67"/>
      <c r="R248" s="53">
        <f t="shared" si="7"/>
        <v>0</v>
      </c>
    </row>
    <row r="249" spans="1:43" ht="16.5" thickBot="1" x14ac:dyDescent="0.25">
      <c r="D249" s="166"/>
      <c r="F249" s="168" t="s">
        <v>172</v>
      </c>
      <c r="G249" s="169" t="s">
        <v>318</v>
      </c>
      <c r="H249" s="170"/>
      <c r="I249" s="321"/>
      <c r="J249" s="170"/>
      <c r="K249" s="170" t="s">
        <v>92</v>
      </c>
      <c r="L249" s="170" t="s">
        <v>319</v>
      </c>
      <c r="M249" s="171">
        <v>88</v>
      </c>
      <c r="N249" s="170"/>
      <c r="O249" s="51">
        <f t="shared" si="6"/>
        <v>88</v>
      </c>
      <c r="P249" s="8"/>
      <c r="Q249" s="67"/>
      <c r="R249" s="53">
        <f t="shared" si="7"/>
        <v>0</v>
      </c>
    </row>
    <row r="250" spans="1:43" ht="15.75" x14ac:dyDescent="0.2">
      <c r="D250" s="166"/>
      <c r="F250" s="172" t="s">
        <v>172</v>
      </c>
      <c r="G250" s="173" t="s">
        <v>320</v>
      </c>
      <c r="H250" s="174"/>
      <c r="I250" s="321"/>
      <c r="J250" s="174"/>
      <c r="K250" s="174" t="s">
        <v>92</v>
      </c>
      <c r="L250" s="174" t="s">
        <v>319</v>
      </c>
      <c r="M250" s="175">
        <v>262</v>
      </c>
      <c r="N250" s="174"/>
      <c r="O250" s="51">
        <f t="shared" si="6"/>
        <v>262</v>
      </c>
      <c r="P250" s="8"/>
      <c r="Q250" s="67"/>
      <c r="R250" s="53">
        <f t="shared" si="7"/>
        <v>0</v>
      </c>
    </row>
    <row r="251" spans="1:43" ht="15.75" x14ac:dyDescent="0.2">
      <c r="D251" s="166">
        <v>274</v>
      </c>
      <c r="F251" s="104" t="s">
        <v>29</v>
      </c>
      <c r="G251" s="104" t="s">
        <v>321</v>
      </c>
      <c r="H251" s="104"/>
      <c r="I251" s="321"/>
      <c r="J251" s="104" t="s">
        <v>322</v>
      </c>
      <c r="K251" s="104" t="s">
        <v>92</v>
      </c>
      <c r="L251" s="104" t="s">
        <v>53</v>
      </c>
      <c r="M251" s="106">
        <v>1380</v>
      </c>
      <c r="N251" s="104">
        <v>860</v>
      </c>
      <c r="O251" s="51">
        <f t="shared" si="6"/>
        <v>2240</v>
      </c>
      <c r="P251" s="8"/>
      <c r="Q251" s="62"/>
      <c r="R251" s="53">
        <f t="shared" si="7"/>
        <v>0</v>
      </c>
    </row>
    <row r="252" spans="1:43" ht="16.5" thickBot="1" x14ac:dyDescent="0.25">
      <c r="D252" s="81"/>
      <c r="F252" s="168" t="s">
        <v>172</v>
      </c>
      <c r="G252" s="170" t="s">
        <v>323</v>
      </c>
      <c r="H252" s="170"/>
      <c r="I252" s="321"/>
      <c r="J252" s="170"/>
      <c r="K252" s="170"/>
      <c r="L252" s="170" t="s">
        <v>82</v>
      </c>
      <c r="M252" s="171">
        <v>24</v>
      </c>
      <c r="N252" s="170"/>
      <c r="O252" s="51">
        <f t="shared" si="6"/>
        <v>24</v>
      </c>
      <c r="P252" s="9"/>
      <c r="Q252" s="62"/>
      <c r="R252" s="53">
        <f t="shared" si="7"/>
        <v>0</v>
      </c>
    </row>
    <row r="253" spans="1:43" s="176" customFormat="1" ht="16.5" thickBot="1" x14ac:dyDescent="0.25">
      <c r="A253" s="23"/>
      <c r="B253" s="23"/>
      <c r="D253" s="177"/>
      <c r="F253" s="172" t="s">
        <v>172</v>
      </c>
      <c r="G253" s="178" t="s">
        <v>324</v>
      </c>
      <c r="H253" s="178"/>
      <c r="I253" s="321"/>
      <c r="J253" s="178"/>
      <c r="K253" s="178"/>
      <c r="L253" s="178" t="s">
        <v>325</v>
      </c>
      <c r="M253" s="179">
        <v>1500</v>
      </c>
      <c r="N253" s="178"/>
      <c r="O253" s="51">
        <f t="shared" si="6"/>
        <v>1500</v>
      </c>
      <c r="P253" s="8"/>
      <c r="Q253" s="62"/>
      <c r="R253" s="53">
        <f t="shared" si="7"/>
        <v>0</v>
      </c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</row>
    <row r="254" spans="1:43" ht="16.5" thickBot="1" x14ac:dyDescent="0.25">
      <c r="D254" s="87"/>
      <c r="F254" s="180" t="s">
        <v>326</v>
      </c>
      <c r="G254" s="181" t="s">
        <v>327</v>
      </c>
      <c r="H254" s="182"/>
      <c r="I254" s="321"/>
      <c r="J254" s="182"/>
      <c r="K254" s="182"/>
      <c r="L254" s="182" t="s">
        <v>53</v>
      </c>
      <c r="M254" s="183">
        <v>27</v>
      </c>
      <c r="N254" s="182"/>
      <c r="O254" s="184">
        <f t="shared" si="6"/>
        <v>27</v>
      </c>
      <c r="P254" s="2"/>
      <c r="Q254" s="62"/>
      <c r="R254" s="53">
        <f t="shared" si="7"/>
        <v>0</v>
      </c>
    </row>
    <row r="255" spans="1:43" ht="16.5" thickBot="1" x14ac:dyDescent="0.25">
      <c r="D255" s="87"/>
      <c r="F255" s="180" t="s">
        <v>326</v>
      </c>
      <c r="G255" s="181" t="s">
        <v>328</v>
      </c>
      <c r="H255" s="182"/>
      <c r="I255" s="321"/>
      <c r="J255" s="182"/>
      <c r="K255" s="182"/>
      <c r="L255" s="182" t="s">
        <v>53</v>
      </c>
      <c r="M255" s="183">
        <v>13</v>
      </c>
      <c r="N255" s="182"/>
      <c r="O255" s="184">
        <f t="shared" si="6"/>
        <v>13</v>
      </c>
      <c r="P255" s="2"/>
      <c r="Q255" s="62"/>
      <c r="R255" s="53">
        <f t="shared" si="7"/>
        <v>0</v>
      </c>
    </row>
    <row r="256" spans="1:43" ht="16.5" thickBot="1" x14ac:dyDescent="0.25">
      <c r="D256" s="87"/>
      <c r="F256" s="180" t="s">
        <v>326</v>
      </c>
      <c r="G256" s="181" t="s">
        <v>329</v>
      </c>
      <c r="H256" s="182"/>
      <c r="I256" s="321"/>
      <c r="J256" s="182"/>
      <c r="K256" s="182"/>
      <c r="L256" s="182" t="s">
        <v>53</v>
      </c>
      <c r="M256" s="183">
        <v>28</v>
      </c>
      <c r="N256" s="182"/>
      <c r="O256" s="184">
        <f t="shared" si="6"/>
        <v>28</v>
      </c>
      <c r="P256" s="2"/>
      <c r="Q256" s="62"/>
      <c r="R256" s="53">
        <f t="shared" si="7"/>
        <v>0</v>
      </c>
    </row>
    <row r="257" spans="1:43" ht="16.5" thickBot="1" x14ac:dyDescent="0.25">
      <c r="D257" s="81">
        <v>4267</v>
      </c>
      <c r="F257" s="185" t="s">
        <v>330</v>
      </c>
      <c r="G257" s="186" t="s">
        <v>331</v>
      </c>
      <c r="H257" s="186"/>
      <c r="I257" s="321"/>
      <c r="J257" s="342" t="s">
        <v>332</v>
      </c>
      <c r="K257" s="186" t="s">
        <v>108</v>
      </c>
      <c r="L257" s="186" t="s">
        <v>53</v>
      </c>
      <c r="M257" s="188">
        <v>5</v>
      </c>
      <c r="N257" s="186"/>
      <c r="O257" s="51">
        <f t="shared" si="6"/>
        <v>5</v>
      </c>
      <c r="P257" s="8"/>
      <c r="Q257" s="62"/>
      <c r="R257" s="53">
        <f t="shared" si="7"/>
        <v>0</v>
      </c>
    </row>
    <row r="258" spans="1:43" ht="16.5" thickBot="1" x14ac:dyDescent="0.25">
      <c r="D258" s="24">
        <v>547</v>
      </c>
      <c r="F258" s="185" t="s">
        <v>330</v>
      </c>
      <c r="G258" s="186" t="s">
        <v>333</v>
      </c>
      <c r="H258" s="186"/>
      <c r="I258" s="321"/>
      <c r="J258" s="364"/>
      <c r="K258" s="186" t="s">
        <v>108</v>
      </c>
      <c r="L258" s="186" t="s">
        <v>53</v>
      </c>
      <c r="M258" s="188">
        <v>10</v>
      </c>
      <c r="N258" s="186"/>
      <c r="O258" s="51">
        <f t="shared" si="6"/>
        <v>10</v>
      </c>
      <c r="P258" s="8"/>
      <c r="Q258" s="62"/>
      <c r="R258" s="53">
        <f t="shared" si="7"/>
        <v>0</v>
      </c>
    </row>
    <row r="259" spans="1:43" s="176" customFormat="1" ht="16.5" thickBot="1" x14ac:dyDescent="0.25">
      <c r="A259" s="23"/>
      <c r="B259" s="23"/>
      <c r="F259" s="185" t="s">
        <v>330</v>
      </c>
      <c r="G259" s="186" t="s">
        <v>334</v>
      </c>
      <c r="H259" s="186"/>
      <c r="I259" s="321"/>
      <c r="J259" s="189"/>
      <c r="K259" s="186"/>
      <c r="L259" s="186" t="s">
        <v>90</v>
      </c>
      <c r="M259" s="188"/>
      <c r="N259" s="186"/>
      <c r="O259" s="51">
        <f t="shared" si="6"/>
        <v>0</v>
      </c>
      <c r="P259" s="8"/>
      <c r="Q259" s="62"/>
      <c r="R259" s="53">
        <f t="shared" si="7"/>
        <v>0</v>
      </c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</row>
    <row r="260" spans="1:43" s="176" customFormat="1" ht="16.5" thickBot="1" x14ac:dyDescent="0.25">
      <c r="A260" s="23"/>
      <c r="B260" s="23"/>
      <c r="F260" s="185" t="s">
        <v>330</v>
      </c>
      <c r="G260" s="186" t="s">
        <v>335</v>
      </c>
      <c r="H260" s="186"/>
      <c r="I260" s="321"/>
      <c r="J260" s="189"/>
      <c r="K260" s="186"/>
      <c r="L260" s="186" t="s">
        <v>90</v>
      </c>
      <c r="M260" s="188"/>
      <c r="N260" s="187"/>
      <c r="O260" s="51">
        <f t="shared" si="6"/>
        <v>0</v>
      </c>
      <c r="P260" s="8"/>
      <c r="Q260" s="62"/>
      <c r="R260" s="53">
        <f t="shared" si="7"/>
        <v>0</v>
      </c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</row>
    <row r="261" spans="1:43" ht="16.5" thickBot="1" x14ac:dyDescent="0.25">
      <c r="D261" s="24">
        <v>4294</v>
      </c>
      <c r="F261" s="185" t="s">
        <v>330</v>
      </c>
      <c r="G261" s="186" t="s">
        <v>336</v>
      </c>
      <c r="H261" s="186"/>
      <c r="I261" s="321"/>
      <c r="J261" s="189"/>
      <c r="K261" s="186" t="s">
        <v>108</v>
      </c>
      <c r="L261" s="186" t="s">
        <v>53</v>
      </c>
      <c r="M261" s="188">
        <v>0</v>
      </c>
      <c r="N261" s="186"/>
      <c r="O261" s="51">
        <f t="shared" si="6"/>
        <v>0</v>
      </c>
      <c r="P261" s="8"/>
      <c r="Q261" s="62"/>
      <c r="R261" s="53">
        <f t="shared" si="7"/>
        <v>0</v>
      </c>
    </row>
    <row r="262" spans="1:43" ht="16.5" thickBot="1" x14ac:dyDescent="0.25">
      <c r="D262" s="24">
        <v>4295</v>
      </c>
      <c r="F262" s="185" t="s">
        <v>330</v>
      </c>
      <c r="G262" s="186" t="s">
        <v>337</v>
      </c>
      <c r="H262" s="186"/>
      <c r="I262" s="321"/>
      <c r="J262" s="342" t="s">
        <v>338</v>
      </c>
      <c r="K262" s="186" t="s">
        <v>108</v>
      </c>
      <c r="L262" s="186" t="s">
        <v>53</v>
      </c>
      <c r="M262" s="188">
        <v>15</v>
      </c>
      <c r="N262" s="186"/>
      <c r="O262" s="51">
        <f t="shared" si="6"/>
        <v>15</v>
      </c>
      <c r="P262" s="8"/>
      <c r="Q262" s="62"/>
      <c r="R262" s="53">
        <f t="shared" si="7"/>
        <v>0</v>
      </c>
    </row>
    <row r="263" spans="1:43" ht="16.5" thickBot="1" x14ac:dyDescent="0.25">
      <c r="D263" s="24">
        <v>4296</v>
      </c>
      <c r="F263" s="185" t="s">
        <v>330</v>
      </c>
      <c r="G263" s="186" t="s">
        <v>339</v>
      </c>
      <c r="H263" s="186"/>
      <c r="I263" s="321"/>
      <c r="J263" s="343"/>
      <c r="K263" s="186" t="s">
        <v>108</v>
      </c>
      <c r="L263" s="186" t="s">
        <v>53</v>
      </c>
      <c r="M263" s="188">
        <v>2</v>
      </c>
      <c r="N263" s="186"/>
      <c r="O263" s="51">
        <f t="shared" si="6"/>
        <v>2</v>
      </c>
      <c r="P263" s="8"/>
      <c r="Q263" s="62"/>
      <c r="R263" s="53">
        <f t="shared" si="7"/>
        <v>0</v>
      </c>
    </row>
    <row r="264" spans="1:43" ht="16.5" thickBot="1" x14ac:dyDescent="0.25">
      <c r="D264" s="24">
        <v>4297</v>
      </c>
      <c r="F264" s="185" t="s">
        <v>330</v>
      </c>
      <c r="G264" s="190" t="s">
        <v>340</v>
      </c>
      <c r="H264" s="190"/>
      <c r="I264" s="321"/>
      <c r="J264" s="344"/>
      <c r="K264" s="190" t="s">
        <v>108</v>
      </c>
      <c r="L264" s="190" t="s">
        <v>53</v>
      </c>
      <c r="M264" s="191">
        <v>15</v>
      </c>
      <c r="N264" s="190"/>
      <c r="O264" s="51">
        <f t="shared" si="6"/>
        <v>15</v>
      </c>
      <c r="P264" s="14"/>
      <c r="Q264" s="62"/>
      <c r="R264" s="53">
        <f t="shared" si="7"/>
        <v>0</v>
      </c>
    </row>
    <row r="265" spans="1:43" ht="48" thickBot="1" x14ac:dyDescent="0.25">
      <c r="D265" s="81">
        <v>107</v>
      </c>
      <c r="F265" s="192" t="s">
        <v>341</v>
      </c>
      <c r="G265" s="193" t="s">
        <v>342</v>
      </c>
      <c r="H265" s="194">
        <v>147</v>
      </c>
      <c r="I265" s="321"/>
      <c r="J265" s="195" t="s">
        <v>343</v>
      </c>
      <c r="K265" s="345" t="s">
        <v>344</v>
      </c>
      <c r="L265" s="196" t="s">
        <v>53</v>
      </c>
      <c r="M265" s="197">
        <f>VLOOKUP(D265,[1]גיליון3!$A:$C,3,0)</f>
        <v>1152</v>
      </c>
      <c r="N265" s="198">
        <v>258</v>
      </c>
      <c r="O265" s="51">
        <f t="shared" si="6"/>
        <v>1410</v>
      </c>
      <c r="P265" s="12"/>
      <c r="Q265" s="154"/>
      <c r="R265" s="53">
        <f t="shared" si="7"/>
        <v>0</v>
      </c>
    </row>
    <row r="266" spans="1:43" ht="16.5" thickBot="1" x14ac:dyDescent="0.25">
      <c r="D266" s="81">
        <v>113</v>
      </c>
      <c r="F266" s="192" t="s">
        <v>341</v>
      </c>
      <c r="G266" s="199" t="s">
        <v>345</v>
      </c>
      <c r="H266" s="198"/>
      <c r="I266" s="321"/>
      <c r="J266" s="198"/>
      <c r="K266" s="346"/>
      <c r="L266" s="200" t="s">
        <v>53</v>
      </c>
      <c r="M266" s="201">
        <f>VLOOKUP(D266,[1]גיליון3!$A:$C,3,0)</f>
        <v>996</v>
      </c>
      <c r="N266" s="198">
        <v>60</v>
      </c>
      <c r="O266" s="51">
        <f t="shared" si="6"/>
        <v>1056</v>
      </c>
      <c r="P266" s="11"/>
      <c r="Q266" s="62"/>
      <c r="R266" s="53">
        <f t="shared" si="7"/>
        <v>0</v>
      </c>
    </row>
    <row r="267" spans="1:43" ht="16.5" thickBot="1" x14ac:dyDescent="0.25">
      <c r="D267" s="81">
        <v>116</v>
      </c>
      <c r="F267" s="192" t="s">
        <v>341</v>
      </c>
      <c r="G267" s="199" t="s">
        <v>346</v>
      </c>
      <c r="H267" s="198"/>
      <c r="I267" s="321"/>
      <c r="J267" s="198"/>
      <c r="K267" s="346"/>
      <c r="L267" s="200" t="s">
        <v>53</v>
      </c>
      <c r="M267" s="201">
        <f>VLOOKUP(D267,[1]גיליון3!$A:$C,3,0)</f>
        <v>390</v>
      </c>
      <c r="N267" s="198">
        <v>180</v>
      </c>
      <c r="O267" s="51">
        <f t="shared" si="6"/>
        <v>570</v>
      </c>
      <c r="P267" s="11"/>
      <c r="Q267" s="62"/>
      <c r="R267" s="53">
        <f t="shared" si="7"/>
        <v>0</v>
      </c>
    </row>
    <row r="268" spans="1:43" ht="16.5" thickBot="1" x14ac:dyDescent="0.25">
      <c r="D268" s="81">
        <v>192</v>
      </c>
      <c r="F268" s="192" t="s">
        <v>341</v>
      </c>
      <c r="G268" s="199" t="s">
        <v>347</v>
      </c>
      <c r="H268" s="198"/>
      <c r="I268" s="321"/>
      <c r="J268" s="198"/>
      <c r="K268" s="346"/>
      <c r="L268" s="200" t="s">
        <v>53</v>
      </c>
      <c r="M268" s="201">
        <f>VLOOKUP(D268,[1]גיליון3!$A:$C,3,0)</f>
        <v>160</v>
      </c>
      <c r="N268" s="198">
        <v>61</v>
      </c>
      <c r="O268" s="51">
        <f t="shared" si="6"/>
        <v>221</v>
      </c>
      <c r="P268" s="11"/>
      <c r="Q268" s="62"/>
      <c r="R268" s="53">
        <f t="shared" si="7"/>
        <v>0</v>
      </c>
    </row>
    <row r="269" spans="1:43" ht="48" thickBot="1" x14ac:dyDescent="0.25">
      <c r="D269" s="81">
        <v>251</v>
      </c>
      <c r="F269" s="192" t="s">
        <v>341</v>
      </c>
      <c r="G269" s="199" t="s">
        <v>348</v>
      </c>
      <c r="H269" s="198">
        <v>157</v>
      </c>
      <c r="I269" s="321"/>
      <c r="J269" s="202" t="s">
        <v>343</v>
      </c>
      <c r="K269" s="346"/>
      <c r="L269" s="200" t="s">
        <v>53</v>
      </c>
      <c r="M269" s="201">
        <f>VLOOKUP(D269,[1]גיליון3!$A:$C,3,0)</f>
        <v>708</v>
      </c>
      <c r="N269" s="198">
        <v>1188</v>
      </c>
      <c r="O269" s="51">
        <f t="shared" si="6"/>
        <v>1896</v>
      </c>
      <c r="P269" s="11"/>
      <c r="Q269" s="62"/>
      <c r="R269" s="53">
        <f t="shared" si="7"/>
        <v>0</v>
      </c>
    </row>
    <row r="270" spans="1:43" ht="16.5" thickBot="1" x14ac:dyDescent="0.25">
      <c r="D270" s="81">
        <v>257</v>
      </c>
      <c r="F270" s="192" t="s">
        <v>341</v>
      </c>
      <c r="G270" s="199" t="s">
        <v>349</v>
      </c>
      <c r="H270" s="198">
        <v>157</v>
      </c>
      <c r="I270" s="321"/>
      <c r="J270" s="198"/>
      <c r="K270" s="346"/>
      <c r="L270" s="200" t="s">
        <v>53</v>
      </c>
      <c r="M270" s="201">
        <f>VLOOKUP(D270,[1]גיליון3!$A:$C,3,0)</f>
        <v>981</v>
      </c>
      <c r="N270" s="198">
        <v>458</v>
      </c>
      <c r="O270" s="51">
        <f t="shared" si="6"/>
        <v>1439</v>
      </c>
      <c r="P270" s="11"/>
      <c r="Q270" s="62"/>
      <c r="R270" s="53">
        <f t="shared" si="7"/>
        <v>0</v>
      </c>
    </row>
    <row r="271" spans="1:43" ht="16.5" thickBot="1" x14ac:dyDescent="0.25">
      <c r="D271" s="81">
        <v>260</v>
      </c>
      <c r="F271" s="192" t="s">
        <v>341</v>
      </c>
      <c r="G271" s="199" t="s">
        <v>350</v>
      </c>
      <c r="H271" s="198">
        <v>157</v>
      </c>
      <c r="I271" s="321"/>
      <c r="J271" s="198" t="s">
        <v>351</v>
      </c>
      <c r="K271" s="346"/>
      <c r="L271" s="200" t="s">
        <v>53</v>
      </c>
      <c r="M271" s="201">
        <f>VLOOKUP(D271,[1]גיליון3!$A:$C,3,0)</f>
        <v>9132</v>
      </c>
      <c r="N271" s="198">
        <v>210</v>
      </c>
      <c r="O271" s="51">
        <f t="shared" si="6"/>
        <v>9342</v>
      </c>
      <c r="P271" s="11"/>
      <c r="Q271" s="62">
        <v>35</v>
      </c>
      <c r="R271" s="53">
        <f t="shared" si="7"/>
        <v>0</v>
      </c>
    </row>
    <row r="272" spans="1:43" ht="16.5" thickBot="1" x14ac:dyDescent="0.25">
      <c r="D272" s="81"/>
      <c r="F272" s="192" t="s">
        <v>341</v>
      </c>
      <c r="G272" s="199" t="s">
        <v>352</v>
      </c>
      <c r="H272" s="198"/>
      <c r="I272" s="321"/>
      <c r="J272" s="198"/>
      <c r="K272" s="346"/>
      <c r="L272" s="200" t="s">
        <v>90</v>
      </c>
      <c r="M272" s="201"/>
      <c r="N272" s="198"/>
      <c r="O272" s="51">
        <f t="shared" si="6"/>
        <v>0</v>
      </c>
      <c r="P272" s="11"/>
      <c r="Q272" s="62"/>
      <c r="R272" s="53">
        <f t="shared" si="7"/>
        <v>0</v>
      </c>
    </row>
    <row r="273" spans="1:43" ht="16.5" thickBot="1" x14ac:dyDescent="0.25">
      <c r="D273" s="81">
        <v>261</v>
      </c>
      <c r="F273" s="192" t="s">
        <v>341</v>
      </c>
      <c r="G273" s="199" t="s">
        <v>353</v>
      </c>
      <c r="H273" s="198">
        <v>157</v>
      </c>
      <c r="I273" s="321"/>
      <c r="J273" s="198"/>
      <c r="K273" s="346"/>
      <c r="L273" s="200" t="s">
        <v>53</v>
      </c>
      <c r="M273" s="201">
        <f>VLOOKUP(D273,[1]גיליון3!$A:$C,3,0)</f>
        <v>297</v>
      </c>
      <c r="N273" s="198">
        <v>76</v>
      </c>
      <c r="O273" s="51">
        <f t="shared" si="6"/>
        <v>373</v>
      </c>
      <c r="P273" s="11"/>
      <c r="Q273" s="62"/>
      <c r="R273" s="53">
        <f t="shared" si="7"/>
        <v>0</v>
      </c>
    </row>
    <row r="274" spans="1:43" ht="16.5" thickBot="1" x14ac:dyDescent="0.25">
      <c r="D274" s="81">
        <v>263</v>
      </c>
      <c r="F274" s="192" t="s">
        <v>341</v>
      </c>
      <c r="G274" s="199" t="s">
        <v>354</v>
      </c>
      <c r="H274" s="198">
        <v>157</v>
      </c>
      <c r="I274" s="321"/>
      <c r="J274" s="198"/>
      <c r="K274" s="346"/>
      <c r="L274" s="200" t="s">
        <v>53</v>
      </c>
      <c r="M274" s="201">
        <f>VLOOKUP(D274,[1]גיליון3!$A:$C,3,0)</f>
        <v>154</v>
      </c>
      <c r="N274" s="198">
        <v>91</v>
      </c>
      <c r="O274" s="51">
        <f t="shared" si="6"/>
        <v>245</v>
      </c>
      <c r="P274" s="11"/>
      <c r="Q274" s="62"/>
      <c r="R274" s="53">
        <f t="shared" si="7"/>
        <v>0</v>
      </c>
    </row>
    <row r="275" spans="1:43" ht="16.5" thickBot="1" x14ac:dyDescent="0.25">
      <c r="D275" s="81">
        <v>313</v>
      </c>
      <c r="F275" s="192" t="s">
        <v>341</v>
      </c>
      <c r="G275" s="199" t="s">
        <v>355</v>
      </c>
      <c r="H275" s="198"/>
      <c r="I275" s="321"/>
      <c r="J275" s="198"/>
      <c r="K275" s="346"/>
      <c r="L275" s="200" t="s">
        <v>53</v>
      </c>
      <c r="M275" s="201">
        <f>VLOOKUP(D275,[1]גיליון3!$A:$C,3,0)</f>
        <v>450</v>
      </c>
      <c r="N275" s="198"/>
      <c r="O275" s="51">
        <f t="shared" si="6"/>
        <v>450</v>
      </c>
      <c r="P275" s="11"/>
      <c r="Q275" s="62"/>
      <c r="R275" s="53">
        <f t="shared" si="7"/>
        <v>0</v>
      </c>
    </row>
    <row r="276" spans="1:43" ht="16.5" thickBot="1" x14ac:dyDescent="0.25">
      <c r="D276" s="81">
        <v>323</v>
      </c>
      <c r="F276" s="192" t="s">
        <v>341</v>
      </c>
      <c r="G276" s="199" t="s">
        <v>356</v>
      </c>
      <c r="H276" s="198">
        <v>746</v>
      </c>
      <c r="I276" s="321"/>
      <c r="J276" s="198" t="s">
        <v>357</v>
      </c>
      <c r="K276" s="346"/>
      <c r="L276" s="200" t="s">
        <v>90</v>
      </c>
      <c r="M276" s="201">
        <v>0</v>
      </c>
      <c r="N276" s="198"/>
      <c r="O276" s="51">
        <f t="shared" si="6"/>
        <v>0</v>
      </c>
      <c r="P276" s="11"/>
      <c r="Q276" s="62"/>
      <c r="R276" s="53">
        <f t="shared" si="7"/>
        <v>0</v>
      </c>
    </row>
    <row r="277" spans="1:43" ht="16.5" thickBot="1" x14ac:dyDescent="0.25">
      <c r="D277" s="81">
        <v>324</v>
      </c>
      <c r="F277" s="192" t="s">
        <v>341</v>
      </c>
      <c r="G277" s="199" t="s">
        <v>358</v>
      </c>
      <c r="H277" s="198">
        <v>746</v>
      </c>
      <c r="I277" s="321"/>
      <c r="J277" s="198" t="s">
        <v>357</v>
      </c>
      <c r="K277" s="346"/>
      <c r="L277" s="200" t="s">
        <v>53</v>
      </c>
      <c r="M277" s="201">
        <f>VLOOKUP(D277,[1]גיליון3!$A:$C,3,0)</f>
        <v>58560</v>
      </c>
      <c r="N277" s="201">
        <v>41284</v>
      </c>
      <c r="O277" s="51">
        <f t="shared" si="6"/>
        <v>99844</v>
      </c>
      <c r="P277" s="11"/>
      <c r="Q277" s="62">
        <v>2.4</v>
      </c>
      <c r="R277" s="53">
        <f t="shared" si="7"/>
        <v>0</v>
      </c>
    </row>
    <row r="278" spans="1:43" ht="16.5" thickBot="1" x14ac:dyDescent="0.25">
      <c r="D278" s="81">
        <v>326</v>
      </c>
      <c r="F278" s="192" t="s">
        <v>341</v>
      </c>
      <c r="G278" s="199" t="s">
        <v>359</v>
      </c>
      <c r="H278" s="198">
        <v>746</v>
      </c>
      <c r="I278" s="321"/>
      <c r="J278" s="202" t="s">
        <v>360</v>
      </c>
      <c r="K278" s="346"/>
      <c r="L278" s="200" t="s">
        <v>53</v>
      </c>
      <c r="M278" s="201">
        <f>VLOOKUP(D278,[1]גיליון3!$A:$C,3,0)</f>
        <v>105972</v>
      </c>
      <c r="N278" s="201">
        <v>3012</v>
      </c>
      <c r="O278" s="51">
        <f t="shared" si="6"/>
        <v>108984</v>
      </c>
      <c r="P278" s="11"/>
      <c r="Q278" s="62">
        <v>18</v>
      </c>
      <c r="R278" s="53">
        <f t="shared" si="7"/>
        <v>0</v>
      </c>
    </row>
    <row r="279" spans="1:43" ht="48" thickBot="1" x14ac:dyDescent="0.25">
      <c r="D279" s="81">
        <v>448</v>
      </c>
      <c r="F279" s="192" t="s">
        <v>341</v>
      </c>
      <c r="G279" s="199" t="s">
        <v>361</v>
      </c>
      <c r="H279" s="198">
        <v>58</v>
      </c>
      <c r="I279" s="321"/>
      <c r="J279" s="202" t="s">
        <v>362</v>
      </c>
      <c r="K279" s="346"/>
      <c r="L279" s="200" t="s">
        <v>53</v>
      </c>
      <c r="M279" s="201">
        <f>VLOOKUP(D279,[1]גיליון3!$A:$C,3,0)</f>
        <v>744</v>
      </c>
      <c r="N279" s="201">
        <v>3624</v>
      </c>
      <c r="O279" s="51">
        <f t="shared" si="6"/>
        <v>4368</v>
      </c>
      <c r="P279" s="11"/>
      <c r="Q279" s="62"/>
      <c r="R279" s="53">
        <f t="shared" si="7"/>
        <v>0</v>
      </c>
    </row>
    <row r="280" spans="1:43" ht="16.5" thickBot="1" x14ac:dyDescent="0.25">
      <c r="D280" s="81">
        <v>450</v>
      </c>
      <c r="F280" s="192" t="s">
        <v>341</v>
      </c>
      <c r="G280" s="199" t="s">
        <v>363</v>
      </c>
      <c r="H280" s="198">
        <v>58</v>
      </c>
      <c r="I280" s="321"/>
      <c r="J280" s="198"/>
      <c r="K280" s="346"/>
      <c r="L280" s="200" t="s">
        <v>53</v>
      </c>
      <c r="M280" s="201">
        <f>VLOOKUP(D280,[1]גיליון3!$A:$C,3,0)</f>
        <v>14263</v>
      </c>
      <c r="N280" s="201">
        <v>501</v>
      </c>
      <c r="O280" s="51">
        <f t="shared" si="6"/>
        <v>14764</v>
      </c>
      <c r="P280" s="11"/>
      <c r="Q280" s="62">
        <v>22</v>
      </c>
      <c r="R280" s="53">
        <f t="shared" si="7"/>
        <v>0</v>
      </c>
    </row>
    <row r="281" spans="1:43" ht="32.25" thickBot="1" x14ac:dyDescent="0.25">
      <c r="D281" s="81">
        <v>609</v>
      </c>
      <c r="F281" s="192" t="s">
        <v>341</v>
      </c>
      <c r="G281" s="199" t="s">
        <v>364</v>
      </c>
      <c r="H281" s="198" t="s">
        <v>365</v>
      </c>
      <c r="I281" s="321"/>
      <c r="J281" s="202" t="s">
        <v>366</v>
      </c>
      <c r="K281" s="346"/>
      <c r="L281" s="200" t="s">
        <v>53</v>
      </c>
      <c r="M281" s="201">
        <f>VLOOKUP(D281,[1]גיליון3!$A:$C,3,0)</f>
        <v>2064</v>
      </c>
      <c r="N281" s="201">
        <v>714</v>
      </c>
      <c r="O281" s="51">
        <f t="shared" si="6"/>
        <v>2778</v>
      </c>
      <c r="P281" s="11"/>
      <c r="Q281" s="62"/>
      <c r="R281" s="53">
        <f t="shared" si="7"/>
        <v>0</v>
      </c>
    </row>
    <row r="282" spans="1:43" s="23" customFormat="1" ht="16.5" thickBot="1" x14ac:dyDescent="0.25">
      <c r="D282" s="81">
        <v>611</v>
      </c>
      <c r="F282" s="192" t="s">
        <v>341</v>
      </c>
      <c r="G282" s="199" t="s">
        <v>367</v>
      </c>
      <c r="H282" s="198"/>
      <c r="I282" s="321"/>
      <c r="J282" s="198"/>
      <c r="K282" s="346"/>
      <c r="L282" s="200" t="s">
        <v>53</v>
      </c>
      <c r="M282" s="201">
        <v>0</v>
      </c>
      <c r="N282" s="201">
        <v>798</v>
      </c>
      <c r="O282" s="51">
        <f t="shared" si="6"/>
        <v>798</v>
      </c>
      <c r="P282" s="11"/>
      <c r="Q282" s="62"/>
      <c r="R282" s="53">
        <f t="shared" si="7"/>
        <v>0</v>
      </c>
    </row>
    <row r="283" spans="1:43" ht="16.5" thickBot="1" x14ac:dyDescent="0.25">
      <c r="D283" s="81">
        <v>664</v>
      </c>
      <c r="F283" s="192" t="s">
        <v>341</v>
      </c>
      <c r="G283" s="199" t="s">
        <v>368</v>
      </c>
      <c r="H283" s="198">
        <v>655</v>
      </c>
      <c r="I283" s="321"/>
      <c r="J283" s="198"/>
      <c r="K283" s="346"/>
      <c r="L283" s="200" t="s">
        <v>53</v>
      </c>
      <c r="M283" s="201">
        <f>VLOOKUP(D283,[1]גיליון3!$A:$C,3,0)</f>
        <v>4272</v>
      </c>
      <c r="N283" s="201">
        <v>1242</v>
      </c>
      <c r="O283" s="51">
        <f t="shared" si="6"/>
        <v>5514</v>
      </c>
      <c r="P283" s="11"/>
      <c r="Q283" s="62"/>
      <c r="R283" s="53">
        <f t="shared" si="7"/>
        <v>0</v>
      </c>
    </row>
    <row r="284" spans="1:43" ht="16.5" thickBot="1" x14ac:dyDescent="0.25">
      <c r="D284" s="81">
        <v>665</v>
      </c>
      <c r="F284" s="192" t="s">
        <v>341</v>
      </c>
      <c r="G284" s="199" t="s">
        <v>369</v>
      </c>
      <c r="H284" s="198">
        <v>655</v>
      </c>
      <c r="I284" s="321"/>
      <c r="J284" s="198"/>
      <c r="K284" s="346"/>
      <c r="L284" s="200" t="s">
        <v>53</v>
      </c>
      <c r="M284" s="201">
        <f>VLOOKUP(D284,[1]גיליון3!$A:$C,3,0)</f>
        <v>966</v>
      </c>
      <c r="N284" s="198">
        <v>768</v>
      </c>
      <c r="O284" s="51">
        <f t="shared" si="6"/>
        <v>1734</v>
      </c>
      <c r="P284" s="11"/>
      <c r="Q284" s="62"/>
      <c r="R284" s="53">
        <f t="shared" si="7"/>
        <v>0</v>
      </c>
    </row>
    <row r="285" spans="1:43" ht="16.5" thickBot="1" x14ac:dyDescent="0.25">
      <c r="D285" s="81">
        <v>690</v>
      </c>
      <c r="F285" s="192" t="s">
        <v>341</v>
      </c>
      <c r="G285" s="199" t="s">
        <v>370</v>
      </c>
      <c r="H285" s="198" t="s">
        <v>371</v>
      </c>
      <c r="I285" s="321"/>
      <c r="J285" s="198"/>
      <c r="K285" s="346"/>
      <c r="L285" s="200" t="s">
        <v>53</v>
      </c>
      <c r="M285" s="201">
        <f>VLOOKUP(D285,[1]גיליון3!$A:$C,3,0)</f>
        <v>9727</v>
      </c>
      <c r="N285" s="198">
        <v>345</v>
      </c>
      <c r="O285" s="51">
        <f t="shared" si="6"/>
        <v>10072</v>
      </c>
      <c r="P285" s="11"/>
      <c r="Q285" s="62"/>
      <c r="R285" s="53">
        <f t="shared" si="7"/>
        <v>0</v>
      </c>
    </row>
    <row r="286" spans="1:43" s="176" customFormat="1" ht="16.5" thickBot="1" x14ac:dyDescent="0.25">
      <c r="A286" s="23"/>
      <c r="B286" s="23"/>
      <c r="D286" s="177"/>
      <c r="F286" s="192" t="s">
        <v>341</v>
      </c>
      <c r="G286" s="199" t="s">
        <v>372</v>
      </c>
      <c r="H286" s="198"/>
      <c r="I286" s="321"/>
      <c r="J286" s="198"/>
      <c r="K286" s="346"/>
      <c r="L286" s="200" t="s">
        <v>53</v>
      </c>
      <c r="M286" s="201"/>
      <c r="N286" s="198">
        <v>108</v>
      </c>
      <c r="O286" s="51">
        <f t="shared" si="6"/>
        <v>108</v>
      </c>
      <c r="P286" s="11"/>
      <c r="Q286" s="62"/>
      <c r="R286" s="53">
        <f t="shared" si="7"/>
        <v>0</v>
      </c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</row>
    <row r="287" spans="1:43" ht="16.5" thickBot="1" x14ac:dyDescent="0.25">
      <c r="D287" s="81">
        <v>851</v>
      </c>
      <c r="F287" s="192" t="s">
        <v>341</v>
      </c>
      <c r="G287" s="199" t="s">
        <v>373</v>
      </c>
      <c r="H287" s="198">
        <v>730</v>
      </c>
      <c r="I287" s="321"/>
      <c r="J287" s="198" t="s">
        <v>365</v>
      </c>
      <c r="K287" s="346"/>
      <c r="L287" s="200" t="s">
        <v>53</v>
      </c>
      <c r="M287" s="201">
        <f>VLOOKUP(D287,[1]גיליון3!$A:$C,3,0)</f>
        <v>24</v>
      </c>
      <c r="N287" s="198">
        <v>2056</v>
      </c>
      <c r="O287" s="51">
        <f t="shared" si="6"/>
        <v>2080</v>
      </c>
      <c r="P287" s="11"/>
      <c r="Q287" s="62"/>
      <c r="R287" s="53">
        <f t="shared" si="7"/>
        <v>0</v>
      </c>
    </row>
    <row r="288" spans="1:43" ht="16.5" thickBot="1" x14ac:dyDescent="0.25">
      <c r="D288" s="81">
        <v>852</v>
      </c>
      <c r="F288" s="192" t="s">
        <v>341</v>
      </c>
      <c r="G288" s="199" t="s">
        <v>374</v>
      </c>
      <c r="H288" s="198">
        <v>730</v>
      </c>
      <c r="I288" s="321"/>
      <c r="J288" s="198" t="s">
        <v>375</v>
      </c>
      <c r="K288" s="346"/>
      <c r="L288" s="200" t="s">
        <v>53</v>
      </c>
      <c r="M288" s="201">
        <f>VLOOKUP(D288,[1]גיליון3!$A:$C,3,0)</f>
        <v>16488</v>
      </c>
      <c r="N288" s="198"/>
      <c r="O288" s="51">
        <f t="shared" si="6"/>
        <v>16488</v>
      </c>
      <c r="P288" s="11"/>
      <c r="Q288" s="62"/>
      <c r="R288" s="53">
        <f t="shared" si="7"/>
        <v>0</v>
      </c>
    </row>
    <row r="289" spans="4:18" ht="16.5" thickBot="1" x14ac:dyDescent="0.25">
      <c r="D289" s="81">
        <v>911</v>
      </c>
      <c r="F289" s="192" t="s">
        <v>341</v>
      </c>
      <c r="G289" s="199" t="s">
        <v>376</v>
      </c>
      <c r="H289" s="198">
        <v>229</v>
      </c>
      <c r="I289" s="321"/>
      <c r="J289" s="198"/>
      <c r="K289" s="346"/>
      <c r="L289" s="200" t="s">
        <v>53</v>
      </c>
      <c r="M289" s="201">
        <f>VLOOKUP(D289,[1]גיליון3!$A:$C,3,0)</f>
        <v>12</v>
      </c>
      <c r="N289" s="198">
        <v>984</v>
      </c>
      <c r="O289" s="51">
        <f t="shared" si="6"/>
        <v>996</v>
      </c>
      <c r="P289" s="11"/>
      <c r="Q289" s="62"/>
      <c r="R289" s="53">
        <f t="shared" si="7"/>
        <v>0</v>
      </c>
    </row>
    <row r="290" spans="4:18" ht="16.5" thickBot="1" x14ac:dyDescent="0.25">
      <c r="D290" s="81">
        <v>943</v>
      </c>
      <c r="F290" s="192" t="s">
        <v>341</v>
      </c>
      <c r="G290" s="199" t="s">
        <v>377</v>
      </c>
      <c r="H290" s="198">
        <v>705</v>
      </c>
      <c r="I290" s="321"/>
      <c r="J290" s="198"/>
      <c r="K290" s="346"/>
      <c r="L290" s="200" t="s">
        <v>53</v>
      </c>
      <c r="M290" s="201">
        <f>VLOOKUP(D290,[1]גיליון3!$A:$C,3,0)</f>
        <v>3798</v>
      </c>
      <c r="N290" s="198">
        <v>84</v>
      </c>
      <c r="O290" s="51">
        <f t="shared" si="6"/>
        <v>3882</v>
      </c>
      <c r="P290" s="11"/>
      <c r="Q290" s="62"/>
      <c r="R290" s="53">
        <f t="shared" si="7"/>
        <v>0</v>
      </c>
    </row>
    <row r="291" spans="4:18" ht="16.5" thickBot="1" x14ac:dyDescent="0.25">
      <c r="D291" s="81"/>
      <c r="F291" s="192" t="s">
        <v>341</v>
      </c>
      <c r="G291" s="199" t="s">
        <v>378</v>
      </c>
      <c r="H291" s="198">
        <v>746</v>
      </c>
      <c r="I291" s="321"/>
      <c r="J291" s="198" t="s">
        <v>357</v>
      </c>
      <c r="K291" s="346"/>
      <c r="L291" s="200" t="s">
        <v>53</v>
      </c>
      <c r="M291" s="201">
        <v>0</v>
      </c>
      <c r="N291" s="201">
        <v>2448</v>
      </c>
      <c r="O291" s="51">
        <f t="shared" ref="O291:O354" si="8">M291+N291</f>
        <v>2448</v>
      </c>
      <c r="P291" s="11"/>
      <c r="Q291" s="62"/>
      <c r="R291" s="53">
        <f t="shared" ref="R291:R354" si="9">O291*P291</f>
        <v>0</v>
      </c>
    </row>
    <row r="292" spans="4:18" ht="16.5" thickBot="1" x14ac:dyDescent="0.25">
      <c r="D292" s="81">
        <v>1541</v>
      </c>
      <c r="F292" s="192" t="s">
        <v>341</v>
      </c>
      <c r="G292" s="199" t="s">
        <v>379</v>
      </c>
      <c r="H292" s="198">
        <v>746</v>
      </c>
      <c r="I292" s="321"/>
      <c r="J292" s="198" t="s">
        <v>357</v>
      </c>
      <c r="K292" s="346"/>
      <c r="L292" s="200" t="s">
        <v>53</v>
      </c>
      <c r="M292" s="201">
        <f>VLOOKUP(D292,[1]גיליון3!$A:$C,3,0)</f>
        <v>1344</v>
      </c>
      <c r="N292" s="201">
        <v>60</v>
      </c>
      <c r="O292" s="51">
        <f t="shared" si="8"/>
        <v>1404</v>
      </c>
      <c r="P292" s="11"/>
      <c r="Q292" s="62"/>
      <c r="R292" s="53">
        <f t="shared" si="9"/>
        <v>0</v>
      </c>
    </row>
    <row r="293" spans="4:18" ht="16.5" thickBot="1" x14ac:dyDescent="0.25">
      <c r="D293" s="81">
        <v>1838</v>
      </c>
      <c r="F293" s="192" t="s">
        <v>341</v>
      </c>
      <c r="G293" s="199" t="s">
        <v>380</v>
      </c>
      <c r="H293" s="198">
        <v>394</v>
      </c>
      <c r="I293" s="321"/>
      <c r="J293" s="198"/>
      <c r="K293" s="346"/>
      <c r="L293" s="200" t="s">
        <v>32</v>
      </c>
      <c r="M293" s="201">
        <f>VLOOKUP(D293,[1]גיליון3!$A:$C,3,0)</f>
        <v>4188</v>
      </c>
      <c r="N293" s="201">
        <v>44</v>
      </c>
      <c r="O293" s="51">
        <f t="shared" si="8"/>
        <v>4232</v>
      </c>
      <c r="P293" s="11"/>
      <c r="Q293" s="62"/>
      <c r="R293" s="53">
        <f t="shared" si="9"/>
        <v>0</v>
      </c>
    </row>
    <row r="294" spans="4:18" ht="16.5" thickBot="1" x14ac:dyDescent="0.25">
      <c r="D294" s="81">
        <v>1975</v>
      </c>
      <c r="F294" s="192" t="s">
        <v>341</v>
      </c>
      <c r="G294" s="199" t="s">
        <v>381</v>
      </c>
      <c r="H294" s="198">
        <v>229</v>
      </c>
      <c r="I294" s="321"/>
      <c r="J294" s="198"/>
      <c r="K294" s="346"/>
      <c r="L294" s="200" t="s">
        <v>53</v>
      </c>
      <c r="M294" s="201">
        <f>VLOOKUP(D294,[1]גיליון3!$A:$C,3,0)</f>
        <v>155</v>
      </c>
      <c r="N294" s="201">
        <v>12</v>
      </c>
      <c r="O294" s="51">
        <f t="shared" si="8"/>
        <v>167</v>
      </c>
      <c r="P294" s="11"/>
      <c r="Q294" s="62"/>
      <c r="R294" s="53">
        <f t="shared" si="9"/>
        <v>0</v>
      </c>
    </row>
    <row r="295" spans="4:18" ht="16.5" thickBot="1" x14ac:dyDescent="0.25">
      <c r="D295" s="81">
        <v>3958</v>
      </c>
      <c r="F295" s="192" t="s">
        <v>341</v>
      </c>
      <c r="G295" s="199" t="s">
        <v>382</v>
      </c>
      <c r="H295" s="198"/>
      <c r="I295" s="321"/>
      <c r="J295" s="198"/>
      <c r="K295" s="346"/>
      <c r="L295" s="200" t="s">
        <v>53</v>
      </c>
      <c r="M295" s="201">
        <f>VLOOKUP(D295,[1]גיליון3!$A:$C,3,0)</f>
        <v>122</v>
      </c>
      <c r="N295" s="201">
        <v>114</v>
      </c>
      <c r="O295" s="51">
        <f t="shared" si="8"/>
        <v>236</v>
      </c>
      <c r="P295" s="11"/>
      <c r="Q295" s="62"/>
      <c r="R295" s="53">
        <f t="shared" si="9"/>
        <v>0</v>
      </c>
    </row>
    <row r="296" spans="4:18" ht="16.5" thickBot="1" x14ac:dyDescent="0.25">
      <c r="D296" s="81">
        <v>4071</v>
      </c>
      <c r="F296" s="192" t="s">
        <v>341</v>
      </c>
      <c r="G296" s="199" t="s">
        <v>383</v>
      </c>
      <c r="H296" s="198"/>
      <c r="I296" s="321"/>
      <c r="J296" s="198"/>
      <c r="K296" s="346"/>
      <c r="L296" s="200" t="s">
        <v>53</v>
      </c>
      <c r="M296" s="201">
        <f>VLOOKUP(D296,[1]גיליון3!$A:$C,3,0)</f>
        <v>402</v>
      </c>
      <c r="N296" s="201">
        <v>558</v>
      </c>
      <c r="O296" s="51">
        <f t="shared" si="8"/>
        <v>960</v>
      </c>
      <c r="P296" s="11"/>
      <c r="Q296" s="62"/>
      <c r="R296" s="53">
        <f t="shared" si="9"/>
        <v>0</v>
      </c>
    </row>
    <row r="297" spans="4:18" ht="16.5" thickBot="1" x14ac:dyDescent="0.25">
      <c r="D297" s="81">
        <v>4073</v>
      </c>
      <c r="F297" s="192" t="s">
        <v>341</v>
      </c>
      <c r="G297" s="199" t="s">
        <v>384</v>
      </c>
      <c r="H297" s="198">
        <v>730</v>
      </c>
      <c r="I297" s="321"/>
      <c r="J297" s="198"/>
      <c r="K297" s="346"/>
      <c r="L297" s="200" t="s">
        <v>53</v>
      </c>
      <c r="M297" s="201">
        <f>VLOOKUP(D297,[1]גיליון3!$A:$C,3,0)</f>
        <v>1128</v>
      </c>
      <c r="N297" s="201">
        <v>72</v>
      </c>
      <c r="O297" s="51">
        <f t="shared" si="8"/>
        <v>1200</v>
      </c>
      <c r="P297" s="11"/>
      <c r="Q297" s="62"/>
      <c r="R297" s="53">
        <f t="shared" si="9"/>
        <v>0</v>
      </c>
    </row>
    <row r="298" spans="4:18" ht="16.5" thickBot="1" x14ac:dyDescent="0.25">
      <c r="D298" s="81">
        <v>4074</v>
      </c>
      <c r="F298" s="192" t="s">
        <v>341</v>
      </c>
      <c r="G298" s="199" t="s">
        <v>385</v>
      </c>
      <c r="H298" s="198">
        <v>441</v>
      </c>
      <c r="I298" s="321"/>
      <c r="J298" s="198"/>
      <c r="K298" s="346"/>
      <c r="L298" s="200" t="s">
        <v>53</v>
      </c>
      <c r="M298" s="201">
        <f>VLOOKUP(D298,[1]גיליון3!$A:$C,3,0)</f>
        <v>306</v>
      </c>
      <c r="N298" s="201">
        <v>348</v>
      </c>
      <c r="O298" s="51">
        <f t="shared" si="8"/>
        <v>654</v>
      </c>
      <c r="P298" s="11"/>
      <c r="Q298" s="62"/>
      <c r="R298" s="53">
        <f t="shared" si="9"/>
        <v>0</v>
      </c>
    </row>
    <row r="299" spans="4:18" ht="16.5" thickBot="1" x14ac:dyDescent="0.25">
      <c r="D299" s="81">
        <v>4111</v>
      </c>
      <c r="F299" s="192" t="s">
        <v>341</v>
      </c>
      <c r="G299" s="199" t="s">
        <v>386</v>
      </c>
      <c r="H299" s="198">
        <v>143</v>
      </c>
      <c r="I299" s="321"/>
      <c r="J299" s="198"/>
      <c r="K299" s="346"/>
      <c r="L299" s="200" t="s">
        <v>53</v>
      </c>
      <c r="M299" s="201">
        <f>VLOOKUP(D299,[1]גיליון3!$A:$C,3,0)</f>
        <v>3708</v>
      </c>
      <c r="N299" s="201">
        <v>504</v>
      </c>
      <c r="O299" s="51">
        <f t="shared" si="8"/>
        <v>4212</v>
      </c>
      <c r="P299" s="11"/>
      <c r="Q299" s="62"/>
      <c r="R299" s="53">
        <f t="shared" si="9"/>
        <v>0</v>
      </c>
    </row>
    <row r="300" spans="4:18" ht="16.5" thickBot="1" x14ac:dyDescent="0.25">
      <c r="D300" s="81">
        <v>4227</v>
      </c>
      <c r="F300" s="192" t="s">
        <v>341</v>
      </c>
      <c r="G300" s="199" t="s">
        <v>387</v>
      </c>
      <c r="H300" s="198">
        <v>705</v>
      </c>
      <c r="I300" s="321"/>
      <c r="J300" s="198"/>
      <c r="K300" s="346"/>
      <c r="L300" s="200" t="s">
        <v>53</v>
      </c>
      <c r="M300" s="201">
        <f>VLOOKUP(D300,[1]גיליון3!$A:$C,3,0)</f>
        <v>588</v>
      </c>
      <c r="N300" s="201">
        <v>720</v>
      </c>
      <c r="O300" s="51">
        <f t="shared" si="8"/>
        <v>1308</v>
      </c>
      <c r="P300" s="11"/>
      <c r="Q300" s="62"/>
      <c r="R300" s="53">
        <f t="shared" si="9"/>
        <v>0</v>
      </c>
    </row>
    <row r="301" spans="4:18" ht="16.5" thickBot="1" x14ac:dyDescent="0.25">
      <c r="D301" s="81">
        <v>4360</v>
      </c>
      <c r="F301" s="192" t="s">
        <v>341</v>
      </c>
      <c r="G301" s="199" t="s">
        <v>388</v>
      </c>
      <c r="H301" s="198">
        <v>746</v>
      </c>
      <c r="I301" s="321"/>
      <c r="J301" s="198" t="s">
        <v>357</v>
      </c>
      <c r="K301" s="346"/>
      <c r="L301" s="200" t="s">
        <v>53</v>
      </c>
      <c r="M301" s="201">
        <f>VLOOKUP(D301,[1]גיליון3!$A:$C,3,0)</f>
        <v>360</v>
      </c>
      <c r="N301" s="201">
        <v>2016</v>
      </c>
      <c r="O301" s="51">
        <f t="shared" si="8"/>
        <v>2376</v>
      </c>
      <c r="P301" s="11"/>
      <c r="Q301" s="62"/>
      <c r="R301" s="53">
        <f t="shared" si="9"/>
        <v>0</v>
      </c>
    </row>
    <row r="302" spans="4:18" ht="16.5" thickBot="1" x14ac:dyDescent="0.25">
      <c r="D302" s="81">
        <v>4361</v>
      </c>
      <c r="F302" s="192" t="s">
        <v>341</v>
      </c>
      <c r="G302" s="199" t="s">
        <v>389</v>
      </c>
      <c r="H302" s="198">
        <v>746</v>
      </c>
      <c r="I302" s="321"/>
      <c r="J302" s="198" t="s">
        <v>357</v>
      </c>
      <c r="K302" s="346"/>
      <c r="L302" s="200" t="s">
        <v>53</v>
      </c>
      <c r="M302" s="201">
        <f>VLOOKUP(D302,[1]גיליון3!$A:$C,3,0)</f>
        <v>6576</v>
      </c>
      <c r="N302" s="201"/>
      <c r="O302" s="51">
        <f t="shared" si="8"/>
        <v>6576</v>
      </c>
      <c r="P302" s="11"/>
      <c r="Q302" s="62"/>
      <c r="R302" s="53">
        <f t="shared" si="9"/>
        <v>0</v>
      </c>
    </row>
    <row r="303" spans="4:18" ht="16.5" thickBot="1" x14ac:dyDescent="0.25">
      <c r="D303" s="81">
        <v>4364</v>
      </c>
      <c r="F303" s="192" t="s">
        <v>341</v>
      </c>
      <c r="G303" s="199" t="s">
        <v>390</v>
      </c>
      <c r="H303" s="198">
        <v>730</v>
      </c>
      <c r="I303" s="321"/>
      <c r="J303" s="198" t="s">
        <v>357</v>
      </c>
      <c r="K303" s="346"/>
      <c r="L303" s="200" t="s">
        <v>53</v>
      </c>
      <c r="M303" s="201">
        <f>VLOOKUP(D303,[1]גיליון3!$A:$C,3,0)</f>
        <v>21</v>
      </c>
      <c r="N303" s="198">
        <v>60</v>
      </c>
      <c r="O303" s="51">
        <f t="shared" si="8"/>
        <v>81</v>
      </c>
      <c r="P303" s="11"/>
      <c r="Q303" s="62"/>
      <c r="R303" s="53">
        <f t="shared" si="9"/>
        <v>0</v>
      </c>
    </row>
    <row r="304" spans="4:18" ht="16.5" thickBot="1" x14ac:dyDescent="0.25">
      <c r="D304" s="81">
        <v>4506</v>
      </c>
      <c r="F304" s="192" t="s">
        <v>341</v>
      </c>
      <c r="G304" s="199" t="s">
        <v>391</v>
      </c>
      <c r="H304" s="198">
        <v>730</v>
      </c>
      <c r="I304" s="321"/>
      <c r="J304" s="198"/>
      <c r="K304" s="346"/>
      <c r="L304" s="200" t="s">
        <v>53</v>
      </c>
      <c r="M304" s="201">
        <f>VLOOKUP(D304,[1]גיליון3!$A:$C,3,0)</f>
        <v>44</v>
      </c>
      <c r="N304" s="198">
        <v>144</v>
      </c>
      <c r="O304" s="51">
        <f t="shared" si="8"/>
        <v>188</v>
      </c>
      <c r="P304" s="11"/>
      <c r="Q304" s="62"/>
      <c r="R304" s="53">
        <f t="shared" si="9"/>
        <v>0</v>
      </c>
    </row>
    <row r="305" spans="4:18" ht="16.5" thickBot="1" x14ac:dyDescent="0.25">
      <c r="D305" s="81">
        <v>4558</v>
      </c>
      <c r="F305" s="192" t="s">
        <v>341</v>
      </c>
      <c r="G305" s="199" t="s">
        <v>392</v>
      </c>
      <c r="H305" s="198">
        <v>301</v>
      </c>
      <c r="I305" s="321"/>
      <c r="J305" s="198"/>
      <c r="K305" s="346"/>
      <c r="L305" s="200" t="s">
        <v>53</v>
      </c>
      <c r="M305" s="201">
        <v>0</v>
      </c>
      <c r="N305" s="198">
        <v>168</v>
      </c>
      <c r="O305" s="51">
        <f t="shared" si="8"/>
        <v>168</v>
      </c>
      <c r="P305" s="11"/>
      <c r="Q305" s="62"/>
      <c r="R305" s="53">
        <f t="shared" si="9"/>
        <v>0</v>
      </c>
    </row>
    <row r="306" spans="4:18" ht="16.5" thickBot="1" x14ac:dyDescent="0.25">
      <c r="D306" s="81">
        <v>5142</v>
      </c>
      <c r="F306" s="192" t="s">
        <v>341</v>
      </c>
      <c r="G306" s="199" t="s">
        <v>393</v>
      </c>
      <c r="H306" s="198">
        <v>143</v>
      </c>
      <c r="I306" s="321"/>
      <c r="J306" s="198"/>
      <c r="K306" s="346"/>
      <c r="L306" s="203" t="s">
        <v>206</v>
      </c>
      <c r="M306" s="201">
        <v>0</v>
      </c>
      <c r="N306" s="198"/>
      <c r="O306" s="51">
        <f t="shared" si="8"/>
        <v>0</v>
      </c>
      <c r="P306" s="11"/>
      <c r="Q306" s="62"/>
      <c r="R306" s="53">
        <f t="shared" si="9"/>
        <v>0</v>
      </c>
    </row>
    <row r="307" spans="4:18" ht="16.5" thickBot="1" x14ac:dyDescent="0.25">
      <c r="D307" s="204">
        <v>2302</v>
      </c>
      <c r="F307" s="192" t="s">
        <v>341</v>
      </c>
      <c r="G307" s="199" t="s">
        <v>394</v>
      </c>
      <c r="H307" s="198">
        <v>746</v>
      </c>
      <c r="I307" s="321"/>
      <c r="J307" s="198"/>
      <c r="K307" s="346"/>
      <c r="L307" s="199" t="s">
        <v>206</v>
      </c>
      <c r="M307" s="201">
        <f>VLOOKUP(D307,[1]גיליון3!$A:$C,3,0)</f>
        <v>3540</v>
      </c>
      <c r="N307" s="198">
        <v>124</v>
      </c>
      <c r="O307" s="51">
        <f t="shared" si="8"/>
        <v>3664</v>
      </c>
      <c r="P307" s="11"/>
      <c r="Q307" s="62"/>
      <c r="R307" s="53">
        <f t="shared" si="9"/>
        <v>0</v>
      </c>
    </row>
    <row r="308" spans="4:18" ht="16.5" thickBot="1" x14ac:dyDescent="0.25">
      <c r="D308" s="205">
        <v>367</v>
      </c>
      <c r="F308" s="192" t="s">
        <v>341</v>
      </c>
      <c r="G308" s="199" t="s">
        <v>395</v>
      </c>
      <c r="H308" s="198"/>
      <c r="I308" s="321"/>
      <c r="J308" s="198"/>
      <c r="K308" s="346"/>
      <c r="L308" s="199" t="s">
        <v>206</v>
      </c>
      <c r="M308" s="201">
        <f>VLOOKUP(D308,[1]גיליון3!$A:$C,3,0)</f>
        <v>516</v>
      </c>
      <c r="N308" s="198"/>
      <c r="O308" s="51">
        <f t="shared" si="8"/>
        <v>516</v>
      </c>
      <c r="P308" s="11"/>
      <c r="Q308" s="62"/>
      <c r="R308" s="53">
        <f t="shared" si="9"/>
        <v>0</v>
      </c>
    </row>
    <row r="309" spans="4:18" ht="16.5" thickBot="1" x14ac:dyDescent="0.25">
      <c r="D309" s="87"/>
      <c r="F309" s="192" t="s">
        <v>341</v>
      </c>
      <c r="G309" s="198" t="s">
        <v>396</v>
      </c>
      <c r="H309" s="198">
        <v>143</v>
      </c>
      <c r="I309" s="321"/>
      <c r="J309" s="198"/>
      <c r="K309" s="346"/>
      <c r="L309" s="199" t="s">
        <v>206</v>
      </c>
      <c r="M309" s="201">
        <v>0</v>
      </c>
      <c r="N309" s="198">
        <v>3</v>
      </c>
      <c r="O309" s="51">
        <f t="shared" si="8"/>
        <v>3</v>
      </c>
      <c r="P309" s="5"/>
      <c r="Q309" s="62"/>
      <c r="R309" s="53">
        <f t="shared" si="9"/>
        <v>0</v>
      </c>
    </row>
    <row r="310" spans="4:18" ht="16.5" thickBot="1" x14ac:dyDescent="0.25">
      <c r="D310" s="87"/>
      <c r="F310" s="192" t="s">
        <v>341</v>
      </c>
      <c r="G310" s="198" t="s">
        <v>397</v>
      </c>
      <c r="H310" s="198">
        <v>58</v>
      </c>
      <c r="I310" s="321"/>
      <c r="J310" s="198"/>
      <c r="K310" s="346"/>
      <c r="L310" s="199" t="s">
        <v>206</v>
      </c>
      <c r="M310" s="201">
        <v>0</v>
      </c>
      <c r="N310" s="198"/>
      <c r="O310" s="51">
        <f t="shared" si="8"/>
        <v>0</v>
      </c>
      <c r="P310" s="5"/>
      <c r="Q310" s="62"/>
      <c r="R310" s="53">
        <f t="shared" si="9"/>
        <v>0</v>
      </c>
    </row>
    <row r="311" spans="4:18" ht="16.5" thickBot="1" x14ac:dyDescent="0.25">
      <c r="D311" s="87"/>
      <c r="F311" s="192" t="s">
        <v>341</v>
      </c>
      <c r="G311" s="198" t="s">
        <v>398</v>
      </c>
      <c r="H311" s="198">
        <v>441</v>
      </c>
      <c r="I311" s="321"/>
      <c r="J311" s="198"/>
      <c r="K311" s="346"/>
      <c r="L311" s="199" t="s">
        <v>206</v>
      </c>
      <c r="M311" s="201">
        <v>0</v>
      </c>
      <c r="N311" s="198"/>
      <c r="O311" s="51">
        <f t="shared" si="8"/>
        <v>0</v>
      </c>
      <c r="P311" s="5"/>
      <c r="Q311" s="62"/>
      <c r="R311" s="53">
        <f t="shared" si="9"/>
        <v>0</v>
      </c>
    </row>
    <row r="312" spans="4:18" ht="16.5" thickBot="1" x14ac:dyDescent="0.25">
      <c r="D312" s="87"/>
      <c r="F312" s="192" t="s">
        <v>341</v>
      </c>
      <c r="G312" s="206" t="s">
        <v>399</v>
      </c>
      <c r="H312" s="206"/>
      <c r="I312" s="321"/>
      <c r="J312" s="206"/>
      <c r="K312" s="346"/>
      <c r="L312" s="207" t="s">
        <v>90</v>
      </c>
      <c r="M312" s="208"/>
      <c r="N312" s="198">
        <v>40</v>
      </c>
      <c r="O312" s="51">
        <f t="shared" si="8"/>
        <v>40</v>
      </c>
      <c r="P312" s="10"/>
      <c r="Q312" s="209"/>
      <c r="R312" s="53">
        <f t="shared" si="9"/>
        <v>0</v>
      </c>
    </row>
    <row r="313" spans="4:18" ht="16.5" thickBot="1" x14ac:dyDescent="0.25">
      <c r="D313" s="87"/>
      <c r="F313" s="192" t="s">
        <v>341</v>
      </c>
      <c r="G313" s="206" t="s">
        <v>400</v>
      </c>
      <c r="H313" s="206">
        <v>737</v>
      </c>
      <c r="I313" s="321"/>
      <c r="J313" s="206"/>
      <c r="K313" s="347"/>
      <c r="L313" s="207" t="s">
        <v>206</v>
      </c>
      <c r="M313" s="208">
        <v>0</v>
      </c>
      <c r="N313" s="198">
        <v>850</v>
      </c>
      <c r="O313" s="51">
        <f t="shared" si="8"/>
        <v>850</v>
      </c>
      <c r="P313" s="10"/>
      <c r="Q313" s="209"/>
      <c r="R313" s="53">
        <f t="shared" si="9"/>
        <v>0</v>
      </c>
    </row>
    <row r="314" spans="4:18" ht="16.5" thickBot="1" x14ac:dyDescent="0.25">
      <c r="D314" s="87"/>
      <c r="F314" s="112" t="s">
        <v>167</v>
      </c>
      <c r="G314" s="210" t="s">
        <v>401</v>
      </c>
      <c r="H314" s="211">
        <v>216</v>
      </c>
      <c r="I314" s="321"/>
      <c r="J314" s="211"/>
      <c r="K314" s="348" t="s">
        <v>344</v>
      </c>
      <c r="L314" s="210" t="s">
        <v>206</v>
      </c>
      <c r="M314" s="212">
        <v>0</v>
      </c>
      <c r="N314" s="213">
        <v>225</v>
      </c>
      <c r="O314" s="51">
        <f t="shared" si="8"/>
        <v>225</v>
      </c>
      <c r="P314" s="12"/>
      <c r="Q314" s="154"/>
      <c r="R314" s="53">
        <f t="shared" si="9"/>
        <v>0</v>
      </c>
    </row>
    <row r="315" spans="4:18" ht="16.5" thickBot="1" x14ac:dyDescent="0.25">
      <c r="D315" s="81">
        <v>885</v>
      </c>
      <c r="F315" s="112" t="s">
        <v>167</v>
      </c>
      <c r="G315" s="214" t="s">
        <v>402</v>
      </c>
      <c r="H315" s="114">
        <v>216</v>
      </c>
      <c r="I315" s="321"/>
      <c r="J315" s="114"/>
      <c r="K315" s="349"/>
      <c r="L315" s="214" t="s">
        <v>206</v>
      </c>
      <c r="M315" s="215">
        <f>VLOOKUP(D315,[1]גיליון3!$A:$C,3,0)</f>
        <v>16335</v>
      </c>
      <c r="N315" s="215">
        <v>1120</v>
      </c>
      <c r="O315" s="51">
        <f t="shared" si="8"/>
        <v>17455</v>
      </c>
      <c r="P315" s="11"/>
      <c r="Q315" s="62">
        <v>30</v>
      </c>
      <c r="R315" s="53">
        <f t="shared" si="9"/>
        <v>0</v>
      </c>
    </row>
    <row r="316" spans="4:18" ht="16.5" thickBot="1" x14ac:dyDescent="0.25">
      <c r="D316" s="81">
        <v>887</v>
      </c>
      <c r="F316" s="112" t="s">
        <v>167</v>
      </c>
      <c r="G316" s="214" t="s">
        <v>403</v>
      </c>
      <c r="H316" s="114">
        <v>192</v>
      </c>
      <c r="I316" s="321"/>
      <c r="J316" s="114" t="s">
        <v>404</v>
      </c>
      <c r="K316" s="349"/>
      <c r="L316" s="214" t="s">
        <v>206</v>
      </c>
      <c r="M316" s="215">
        <f>VLOOKUP(D316,[1]גיליון3!$A:$C,3,0)</f>
        <v>2936</v>
      </c>
      <c r="N316" s="215">
        <v>184</v>
      </c>
      <c r="O316" s="51">
        <f t="shared" si="8"/>
        <v>3120</v>
      </c>
      <c r="P316" s="11"/>
      <c r="Q316" s="62"/>
      <c r="R316" s="53">
        <f t="shared" si="9"/>
        <v>0</v>
      </c>
    </row>
    <row r="317" spans="4:18" ht="16.5" thickBot="1" x14ac:dyDescent="0.25">
      <c r="D317" s="81">
        <v>1246</v>
      </c>
      <c r="F317" s="112" t="s">
        <v>167</v>
      </c>
      <c r="G317" s="214" t="s">
        <v>405</v>
      </c>
      <c r="H317" s="114">
        <v>216</v>
      </c>
      <c r="I317" s="321"/>
      <c r="J317" s="114"/>
      <c r="K317" s="349"/>
      <c r="L317" s="214" t="s">
        <v>206</v>
      </c>
      <c r="M317" s="215">
        <f>VLOOKUP(D317,[1]גיליון3!$A:$C,3,0)</f>
        <v>124</v>
      </c>
      <c r="N317" s="215">
        <v>345</v>
      </c>
      <c r="O317" s="51">
        <f t="shared" si="8"/>
        <v>469</v>
      </c>
      <c r="P317" s="11"/>
      <c r="Q317" s="62"/>
      <c r="R317" s="53">
        <f t="shared" si="9"/>
        <v>0</v>
      </c>
    </row>
    <row r="318" spans="4:18" ht="16.5" thickBot="1" x14ac:dyDescent="0.25">
      <c r="D318" s="81">
        <v>1892</v>
      </c>
      <c r="F318" s="112" t="s">
        <v>167</v>
      </c>
      <c r="G318" s="214" t="s">
        <v>406</v>
      </c>
      <c r="H318" s="114">
        <v>216</v>
      </c>
      <c r="I318" s="321"/>
      <c r="J318" s="114"/>
      <c r="K318" s="349"/>
      <c r="L318" s="214" t="s">
        <v>206</v>
      </c>
      <c r="M318" s="215">
        <f>VLOOKUP(D318,[1]גיליון3!$A:$C,3,0)</f>
        <v>600</v>
      </c>
      <c r="N318" s="215">
        <v>412</v>
      </c>
      <c r="O318" s="51">
        <f t="shared" si="8"/>
        <v>1012</v>
      </c>
      <c r="P318" s="11"/>
      <c r="Q318" s="62"/>
      <c r="R318" s="53">
        <f t="shared" si="9"/>
        <v>0</v>
      </c>
    </row>
    <row r="319" spans="4:18" ht="16.5" thickBot="1" x14ac:dyDescent="0.25">
      <c r="D319" s="81">
        <v>2282</v>
      </c>
      <c r="F319" s="112" t="s">
        <v>167</v>
      </c>
      <c r="G319" s="214" t="s">
        <v>407</v>
      </c>
      <c r="H319" s="114">
        <v>191</v>
      </c>
      <c r="I319" s="321"/>
      <c r="J319" s="114" t="s">
        <v>404</v>
      </c>
      <c r="K319" s="349"/>
      <c r="L319" s="214" t="s">
        <v>206</v>
      </c>
      <c r="M319" s="215">
        <f>VLOOKUP(D319,[1]גיליון3!$A:$C,3,0)</f>
        <v>252</v>
      </c>
      <c r="N319" s="215">
        <v>1224</v>
      </c>
      <c r="O319" s="51">
        <f t="shared" si="8"/>
        <v>1476</v>
      </c>
      <c r="P319" s="11"/>
      <c r="Q319" s="62"/>
      <c r="R319" s="53">
        <f t="shared" si="9"/>
        <v>0</v>
      </c>
    </row>
    <row r="320" spans="4:18" ht="16.5" thickBot="1" x14ac:dyDescent="0.25">
      <c r="D320" s="81">
        <v>2303</v>
      </c>
      <c r="F320" s="112" t="s">
        <v>167</v>
      </c>
      <c r="G320" s="214" t="s">
        <v>408</v>
      </c>
      <c r="H320" s="114">
        <v>216</v>
      </c>
      <c r="I320" s="321"/>
      <c r="J320" s="114"/>
      <c r="K320" s="349"/>
      <c r="L320" s="214" t="s">
        <v>206</v>
      </c>
      <c r="M320" s="215">
        <f>VLOOKUP(D320,[1]גיליון3!$A:$C,3,0)</f>
        <v>1728</v>
      </c>
      <c r="N320" s="215">
        <v>10</v>
      </c>
      <c r="O320" s="51">
        <f t="shared" si="8"/>
        <v>1738</v>
      </c>
      <c r="P320" s="11"/>
      <c r="Q320" s="62">
        <v>100</v>
      </c>
      <c r="R320" s="53">
        <f t="shared" si="9"/>
        <v>0</v>
      </c>
    </row>
    <row r="321" spans="4:18" ht="16.5" thickBot="1" x14ac:dyDescent="0.25">
      <c r="D321" s="81">
        <v>2865</v>
      </c>
      <c r="F321" s="112" t="s">
        <v>167</v>
      </c>
      <c r="G321" s="214" t="s">
        <v>409</v>
      </c>
      <c r="H321" s="114">
        <v>216</v>
      </c>
      <c r="I321" s="321"/>
      <c r="J321" s="114"/>
      <c r="K321" s="349"/>
      <c r="L321" s="214" t="s">
        <v>206</v>
      </c>
      <c r="M321" s="215">
        <f>VLOOKUP(D321,[1]גיליון3!$A:$C,3,0)</f>
        <v>65</v>
      </c>
      <c r="N321" s="215">
        <v>1616</v>
      </c>
      <c r="O321" s="51">
        <f t="shared" si="8"/>
        <v>1681</v>
      </c>
      <c r="P321" s="11"/>
      <c r="Q321" s="62"/>
      <c r="R321" s="53">
        <f t="shared" si="9"/>
        <v>0</v>
      </c>
    </row>
    <row r="322" spans="4:18" ht="16.5" thickBot="1" x14ac:dyDescent="0.25">
      <c r="D322" s="81">
        <v>4372</v>
      </c>
      <c r="F322" s="112" t="s">
        <v>167</v>
      </c>
      <c r="G322" s="214" t="s">
        <v>410</v>
      </c>
      <c r="H322" s="114">
        <v>216</v>
      </c>
      <c r="I322" s="321"/>
      <c r="J322" s="114"/>
      <c r="K322" s="349"/>
      <c r="L322" s="214" t="s">
        <v>206</v>
      </c>
      <c r="M322" s="215">
        <f>VLOOKUP(D322,[1]גיליון3!$A:$C,3,0)</f>
        <v>45</v>
      </c>
      <c r="N322" s="215">
        <v>437</v>
      </c>
      <c r="O322" s="51">
        <f t="shared" si="8"/>
        <v>482</v>
      </c>
      <c r="P322" s="11"/>
      <c r="Q322" s="62"/>
      <c r="R322" s="53">
        <f t="shared" si="9"/>
        <v>0</v>
      </c>
    </row>
    <row r="323" spans="4:18" ht="16.5" thickBot="1" x14ac:dyDescent="0.25">
      <c r="D323" s="81">
        <v>4475</v>
      </c>
      <c r="F323" s="112" t="s">
        <v>167</v>
      </c>
      <c r="G323" s="214" t="s">
        <v>411</v>
      </c>
      <c r="H323" s="114">
        <v>216</v>
      </c>
      <c r="I323" s="321"/>
      <c r="J323" s="114"/>
      <c r="K323" s="349"/>
      <c r="L323" s="114" t="s">
        <v>206</v>
      </c>
      <c r="M323" s="215">
        <f>VLOOKUP(D323,[1]גיליון3!$A:$C,3,0)</f>
        <v>8153</v>
      </c>
      <c r="N323" s="215">
        <v>346</v>
      </c>
      <c r="O323" s="51">
        <f t="shared" si="8"/>
        <v>8499</v>
      </c>
      <c r="P323" s="11"/>
      <c r="Q323" s="62">
        <v>80</v>
      </c>
      <c r="R323" s="53">
        <f t="shared" si="9"/>
        <v>0</v>
      </c>
    </row>
    <row r="324" spans="4:18" ht="16.5" thickBot="1" x14ac:dyDescent="0.25">
      <c r="D324" s="216"/>
      <c r="F324" s="112" t="s">
        <v>167</v>
      </c>
      <c r="G324" s="217" t="s">
        <v>412</v>
      </c>
      <c r="H324" s="217"/>
      <c r="I324" s="321"/>
      <c r="J324" s="217"/>
      <c r="K324" s="350"/>
      <c r="L324" s="217" t="s">
        <v>53</v>
      </c>
      <c r="M324" s="119"/>
      <c r="N324" s="217"/>
      <c r="O324" s="51">
        <f t="shared" si="8"/>
        <v>0</v>
      </c>
      <c r="P324" s="15"/>
      <c r="Q324" s="218"/>
      <c r="R324" s="53">
        <f t="shared" si="9"/>
        <v>0</v>
      </c>
    </row>
    <row r="325" spans="4:18" ht="16.5" thickBot="1" x14ac:dyDescent="0.25">
      <c r="D325" s="87"/>
      <c r="F325" s="219" t="s">
        <v>172</v>
      </c>
      <c r="G325" s="220" t="s">
        <v>413</v>
      </c>
      <c r="H325" s="220">
        <v>411</v>
      </c>
      <c r="I325" s="321"/>
      <c r="J325" s="220"/>
      <c r="K325" s="351" t="s">
        <v>344</v>
      </c>
      <c r="L325" s="220" t="s">
        <v>32</v>
      </c>
      <c r="M325" s="171">
        <v>0</v>
      </c>
      <c r="N325" s="220">
        <v>346</v>
      </c>
      <c r="O325" s="51">
        <f t="shared" si="8"/>
        <v>346</v>
      </c>
      <c r="P325" s="4"/>
      <c r="Q325" s="67"/>
      <c r="R325" s="53">
        <f t="shared" si="9"/>
        <v>0</v>
      </c>
    </row>
    <row r="326" spans="4:18" ht="16.5" thickBot="1" x14ac:dyDescent="0.25">
      <c r="D326" s="87"/>
      <c r="F326" s="221" t="s">
        <v>414</v>
      </c>
      <c r="G326" s="222" t="s">
        <v>415</v>
      </c>
      <c r="H326" s="222">
        <v>411</v>
      </c>
      <c r="I326" s="321"/>
      <c r="J326" s="222"/>
      <c r="K326" s="352"/>
      <c r="L326" s="222" t="s">
        <v>32</v>
      </c>
      <c r="M326" s="223">
        <v>42900</v>
      </c>
      <c r="N326" s="222"/>
      <c r="O326" s="51">
        <f t="shared" si="8"/>
        <v>42900</v>
      </c>
      <c r="P326" s="5"/>
      <c r="Q326" s="62"/>
      <c r="R326" s="53">
        <f t="shared" si="9"/>
        <v>0</v>
      </c>
    </row>
    <row r="327" spans="4:18" ht="16.5" thickBot="1" x14ac:dyDescent="0.25">
      <c r="D327" s="81">
        <v>517</v>
      </c>
      <c r="F327" s="224" t="s">
        <v>172</v>
      </c>
      <c r="G327" s="225" t="s">
        <v>416</v>
      </c>
      <c r="H327" s="123">
        <v>356</v>
      </c>
      <c r="I327" s="321"/>
      <c r="J327" s="123"/>
      <c r="K327" s="353"/>
      <c r="L327" s="226" t="s">
        <v>32</v>
      </c>
      <c r="M327" s="124">
        <f>VLOOKUP(D327,[1]גיליון3!$A:$C,3,0)</f>
        <v>148180</v>
      </c>
      <c r="N327" s="123"/>
      <c r="O327" s="51">
        <f t="shared" si="8"/>
        <v>148180</v>
      </c>
      <c r="P327" s="11"/>
      <c r="Q327" s="62">
        <f>2.62*1.05</f>
        <v>2.7510000000000003</v>
      </c>
      <c r="R327" s="53">
        <f t="shared" si="9"/>
        <v>0</v>
      </c>
    </row>
    <row r="328" spans="4:18" ht="16.5" thickBot="1" x14ac:dyDescent="0.25">
      <c r="D328" s="81">
        <v>520</v>
      </c>
      <c r="F328" s="224" t="s">
        <v>172</v>
      </c>
      <c r="G328" s="225" t="s">
        <v>417</v>
      </c>
      <c r="H328" s="123">
        <v>356</v>
      </c>
      <c r="I328" s="321"/>
      <c r="J328" s="123"/>
      <c r="K328" s="353"/>
      <c r="L328" s="226" t="s">
        <v>32</v>
      </c>
      <c r="M328" s="124">
        <f>VLOOKUP(D328,[1]גיליון3!$A:$C,3,0)</f>
        <v>156</v>
      </c>
      <c r="N328" s="123"/>
      <c r="O328" s="51">
        <f t="shared" si="8"/>
        <v>156</v>
      </c>
      <c r="P328" s="11"/>
      <c r="Q328" s="62"/>
      <c r="R328" s="53">
        <f t="shared" si="9"/>
        <v>0</v>
      </c>
    </row>
    <row r="329" spans="4:18" ht="16.5" thickBot="1" x14ac:dyDescent="0.25">
      <c r="D329" s="81">
        <v>528</v>
      </c>
      <c r="F329" s="224" t="s">
        <v>172</v>
      </c>
      <c r="G329" s="225" t="s">
        <v>418</v>
      </c>
      <c r="H329" s="123">
        <v>356</v>
      </c>
      <c r="I329" s="321"/>
      <c r="J329" s="123"/>
      <c r="K329" s="353"/>
      <c r="L329" s="226" t="s">
        <v>32</v>
      </c>
      <c r="M329" s="124">
        <f>VLOOKUP(D329,[1]גיליון3!$A:$C,3,0)</f>
        <v>13</v>
      </c>
      <c r="N329" s="123">
        <v>3576</v>
      </c>
      <c r="O329" s="51">
        <f t="shared" si="8"/>
        <v>3589</v>
      </c>
      <c r="P329" s="11"/>
      <c r="Q329" s="62"/>
      <c r="R329" s="53">
        <f t="shared" si="9"/>
        <v>0</v>
      </c>
    </row>
    <row r="330" spans="4:18" ht="16.5" thickBot="1" x14ac:dyDescent="0.25">
      <c r="D330" s="81">
        <v>4339</v>
      </c>
      <c r="F330" s="224" t="s">
        <v>172</v>
      </c>
      <c r="G330" s="225" t="s">
        <v>419</v>
      </c>
      <c r="H330" s="123">
        <v>356</v>
      </c>
      <c r="I330" s="321"/>
      <c r="J330" s="123"/>
      <c r="K330" s="353"/>
      <c r="L330" s="226" t="s">
        <v>53</v>
      </c>
      <c r="M330" s="124">
        <f>VLOOKUP(D330,[1]גיליון3!$A:$C,3,0)</f>
        <v>133</v>
      </c>
      <c r="N330" s="123">
        <v>19380</v>
      </c>
      <c r="O330" s="51">
        <f t="shared" si="8"/>
        <v>19513</v>
      </c>
      <c r="P330" s="11"/>
      <c r="Q330" s="62">
        <v>70</v>
      </c>
      <c r="R330" s="53">
        <f t="shared" si="9"/>
        <v>0</v>
      </c>
    </row>
    <row r="331" spans="4:18" ht="16.5" thickBot="1" x14ac:dyDescent="0.25">
      <c r="D331" s="81"/>
      <c r="F331" s="224" t="s">
        <v>172</v>
      </c>
      <c r="G331" s="225" t="s">
        <v>420</v>
      </c>
      <c r="H331" s="123"/>
      <c r="I331" s="321"/>
      <c r="J331" s="123"/>
      <c r="K331" s="353"/>
      <c r="L331" s="226" t="s">
        <v>421</v>
      </c>
      <c r="M331" s="124"/>
      <c r="N331" s="123">
        <v>144</v>
      </c>
      <c r="O331" s="51">
        <f t="shared" si="8"/>
        <v>144</v>
      </c>
      <c r="P331" s="11"/>
      <c r="Q331" s="62"/>
      <c r="R331" s="53">
        <f t="shared" si="9"/>
        <v>0</v>
      </c>
    </row>
    <row r="332" spans="4:18" ht="16.5" thickBot="1" x14ac:dyDescent="0.25">
      <c r="D332" s="81">
        <v>4417</v>
      </c>
      <c r="F332" s="224" t="s">
        <v>172</v>
      </c>
      <c r="G332" s="225" t="s">
        <v>422</v>
      </c>
      <c r="H332" s="123">
        <v>356</v>
      </c>
      <c r="I332" s="321"/>
      <c r="J332" s="123"/>
      <c r="K332" s="353"/>
      <c r="L332" s="226" t="s">
        <v>82</v>
      </c>
      <c r="M332" s="124">
        <f>VLOOKUP(D332,[1]גיליון3!$A:$C,3,0)</f>
        <v>16</v>
      </c>
      <c r="N332" s="123">
        <v>120</v>
      </c>
      <c r="O332" s="51">
        <f t="shared" si="8"/>
        <v>136</v>
      </c>
      <c r="P332" s="11"/>
      <c r="Q332" s="62"/>
      <c r="R332" s="53">
        <f t="shared" si="9"/>
        <v>0</v>
      </c>
    </row>
    <row r="333" spans="4:18" ht="16.5" thickBot="1" x14ac:dyDescent="0.25">
      <c r="D333" s="81">
        <v>4421</v>
      </c>
      <c r="F333" s="224" t="s">
        <v>172</v>
      </c>
      <c r="G333" s="225" t="s">
        <v>423</v>
      </c>
      <c r="H333" s="123">
        <v>356</v>
      </c>
      <c r="I333" s="321"/>
      <c r="J333" s="123"/>
      <c r="K333" s="353"/>
      <c r="L333" s="226" t="s">
        <v>82</v>
      </c>
      <c r="M333" s="124">
        <f>VLOOKUP(D333,[1]גיליון3!$A:$C,3,0)</f>
        <v>11</v>
      </c>
      <c r="N333" s="123">
        <v>6</v>
      </c>
      <c r="O333" s="51">
        <f t="shared" si="8"/>
        <v>17</v>
      </c>
      <c r="P333" s="11"/>
      <c r="Q333" s="62"/>
      <c r="R333" s="53">
        <f t="shared" si="9"/>
        <v>0</v>
      </c>
    </row>
    <row r="334" spans="4:18" ht="16.5" thickBot="1" x14ac:dyDescent="0.25">
      <c r="D334" s="87"/>
      <c r="F334" s="224" t="s">
        <v>172</v>
      </c>
      <c r="G334" s="123" t="s">
        <v>424</v>
      </c>
      <c r="H334" s="123">
        <v>411</v>
      </c>
      <c r="I334" s="321"/>
      <c r="J334" s="123"/>
      <c r="K334" s="353"/>
      <c r="L334" s="123" t="s">
        <v>32</v>
      </c>
      <c r="M334" s="124">
        <v>180</v>
      </c>
      <c r="N334" s="123">
        <v>7</v>
      </c>
      <c r="O334" s="51">
        <f t="shared" si="8"/>
        <v>187</v>
      </c>
      <c r="P334" s="5"/>
      <c r="Q334" s="62"/>
      <c r="R334" s="53">
        <f t="shared" si="9"/>
        <v>0</v>
      </c>
    </row>
    <row r="335" spans="4:18" ht="16.5" thickBot="1" x14ac:dyDescent="0.25">
      <c r="D335" s="87"/>
      <c r="F335" s="224" t="s">
        <v>172</v>
      </c>
      <c r="G335" s="227" t="s">
        <v>425</v>
      </c>
      <c r="H335" s="227">
        <v>411</v>
      </c>
      <c r="I335" s="321"/>
      <c r="J335" s="227"/>
      <c r="K335" s="353"/>
      <c r="L335" s="227" t="s">
        <v>82</v>
      </c>
      <c r="M335" s="228">
        <v>2</v>
      </c>
      <c r="N335" s="227">
        <v>52</v>
      </c>
      <c r="O335" s="51">
        <f t="shared" si="8"/>
        <v>54</v>
      </c>
      <c r="P335" s="10"/>
      <c r="Q335" s="209"/>
      <c r="R335" s="53">
        <f t="shared" si="9"/>
        <v>0</v>
      </c>
    </row>
    <row r="336" spans="4:18" ht="31.5" x14ac:dyDescent="0.2">
      <c r="D336" s="229">
        <v>80</v>
      </c>
      <c r="F336" s="59" t="s">
        <v>29</v>
      </c>
      <c r="G336" s="101" t="s">
        <v>426</v>
      </c>
      <c r="H336" s="59">
        <v>1359</v>
      </c>
      <c r="I336" s="321"/>
      <c r="J336" s="58" t="s">
        <v>427</v>
      </c>
      <c r="K336" s="354" t="s">
        <v>86</v>
      </c>
      <c r="L336" s="102" t="s">
        <v>32</v>
      </c>
      <c r="M336" s="60">
        <f>VLOOKUP(D336,[1]גיליון3!$A:$C,3,0)</f>
        <v>1</v>
      </c>
      <c r="N336" s="59">
        <v>24</v>
      </c>
      <c r="O336" s="51">
        <f t="shared" si="8"/>
        <v>25</v>
      </c>
      <c r="P336" s="12"/>
      <c r="Q336" s="154"/>
      <c r="R336" s="53">
        <f t="shared" si="9"/>
        <v>0</v>
      </c>
    </row>
    <row r="337" spans="4:18" ht="15.75" x14ac:dyDescent="0.2">
      <c r="D337" s="81">
        <v>751</v>
      </c>
      <c r="F337" s="59" t="s">
        <v>29</v>
      </c>
      <c r="G337" s="101" t="s">
        <v>428</v>
      </c>
      <c r="H337" s="59"/>
      <c r="I337" s="321"/>
      <c r="J337" s="59"/>
      <c r="K337" s="354"/>
      <c r="L337" s="102" t="s">
        <v>32</v>
      </c>
      <c r="M337" s="60">
        <f>VLOOKUP(D337,[1]גיליון3!$A:$C,3,0)</f>
        <v>459</v>
      </c>
      <c r="N337" s="59">
        <v>168</v>
      </c>
      <c r="O337" s="51">
        <f t="shared" si="8"/>
        <v>627</v>
      </c>
      <c r="P337" s="11"/>
      <c r="Q337" s="62"/>
      <c r="R337" s="53">
        <f t="shared" si="9"/>
        <v>0</v>
      </c>
    </row>
    <row r="338" spans="4:18" ht="15.75" x14ac:dyDescent="0.2">
      <c r="D338" s="81">
        <v>779</v>
      </c>
      <c r="F338" s="59" t="s">
        <v>29</v>
      </c>
      <c r="G338" s="101" t="s">
        <v>429</v>
      </c>
      <c r="H338" s="59"/>
      <c r="I338" s="321"/>
      <c r="J338" s="59"/>
      <c r="K338" s="354"/>
      <c r="L338" s="102" t="s">
        <v>32</v>
      </c>
      <c r="M338" s="60">
        <f>VLOOKUP(D338,[1]גיליון3!$A:$C,3,0)</f>
        <v>89</v>
      </c>
      <c r="N338" s="59">
        <v>1</v>
      </c>
      <c r="O338" s="51">
        <f t="shared" si="8"/>
        <v>90</v>
      </c>
      <c r="P338" s="11"/>
      <c r="Q338" s="62"/>
      <c r="R338" s="53">
        <f t="shared" si="9"/>
        <v>0</v>
      </c>
    </row>
    <row r="339" spans="4:18" ht="15.75" x14ac:dyDescent="0.2">
      <c r="D339" s="81">
        <v>866</v>
      </c>
      <c r="F339" s="59" t="s">
        <v>29</v>
      </c>
      <c r="G339" s="101" t="s">
        <v>430</v>
      </c>
      <c r="H339" s="59"/>
      <c r="I339" s="321"/>
      <c r="J339" s="59"/>
      <c r="K339" s="354"/>
      <c r="L339" s="102" t="s">
        <v>32</v>
      </c>
      <c r="M339" s="60">
        <f>VLOOKUP(D339,[1]גיליון3!$A:$C,3,0)</f>
        <v>2729</v>
      </c>
      <c r="N339" s="59"/>
      <c r="O339" s="51">
        <f t="shared" si="8"/>
        <v>2729</v>
      </c>
      <c r="P339" s="11"/>
      <c r="Q339" s="62"/>
      <c r="R339" s="53">
        <f t="shared" si="9"/>
        <v>0</v>
      </c>
    </row>
    <row r="340" spans="4:18" ht="15.75" x14ac:dyDescent="0.2">
      <c r="D340" s="81"/>
      <c r="F340" s="59" t="s">
        <v>29</v>
      </c>
      <c r="G340" s="104" t="s">
        <v>431</v>
      </c>
      <c r="H340" s="59"/>
      <c r="I340" s="321"/>
      <c r="J340" s="59"/>
      <c r="K340" s="354"/>
      <c r="L340" s="104" t="s">
        <v>32</v>
      </c>
      <c r="M340" s="106">
        <v>72</v>
      </c>
      <c r="N340" s="104">
        <v>8</v>
      </c>
      <c r="O340" s="51">
        <f t="shared" si="8"/>
        <v>80</v>
      </c>
      <c r="P340" s="8"/>
      <c r="Q340" s="62"/>
      <c r="R340" s="53">
        <f t="shared" si="9"/>
        <v>0</v>
      </c>
    </row>
    <row r="341" spans="4:18" ht="63" x14ac:dyDescent="0.2">
      <c r="D341" s="81">
        <v>1164</v>
      </c>
      <c r="F341" s="59" t="s">
        <v>29</v>
      </c>
      <c r="G341" s="101" t="s">
        <v>432</v>
      </c>
      <c r="H341" s="59"/>
      <c r="I341" s="321"/>
      <c r="J341" s="58" t="s">
        <v>433</v>
      </c>
      <c r="K341" s="354"/>
      <c r="L341" s="102" t="s">
        <v>82</v>
      </c>
      <c r="M341" s="106">
        <v>0</v>
      </c>
      <c r="N341" s="59">
        <v>698</v>
      </c>
      <c r="O341" s="51">
        <f t="shared" si="8"/>
        <v>698</v>
      </c>
      <c r="P341" s="11"/>
      <c r="Q341" s="62"/>
      <c r="R341" s="53">
        <f t="shared" si="9"/>
        <v>0</v>
      </c>
    </row>
    <row r="342" spans="4:18" ht="15.75" x14ac:dyDescent="0.2">
      <c r="D342" s="81">
        <v>1184</v>
      </c>
      <c r="F342" s="59" t="s">
        <v>29</v>
      </c>
      <c r="G342" s="101" t="s">
        <v>434</v>
      </c>
      <c r="H342" s="59"/>
      <c r="I342" s="321"/>
      <c r="J342" s="355" t="s">
        <v>435</v>
      </c>
      <c r="K342" s="354"/>
      <c r="L342" s="102" t="s">
        <v>32</v>
      </c>
      <c r="M342" s="60">
        <f>VLOOKUP(D342,[1]גיליון3!$A:$C,3,0)</f>
        <v>51</v>
      </c>
      <c r="N342" s="59">
        <v>24</v>
      </c>
      <c r="O342" s="51">
        <f t="shared" si="8"/>
        <v>75</v>
      </c>
      <c r="P342" s="11"/>
      <c r="Q342" s="62"/>
      <c r="R342" s="53">
        <f t="shared" si="9"/>
        <v>0</v>
      </c>
    </row>
    <row r="343" spans="4:18" ht="15.75" x14ac:dyDescent="0.2">
      <c r="D343" s="81"/>
      <c r="F343" s="59" t="s">
        <v>29</v>
      </c>
      <c r="G343" s="101" t="s">
        <v>436</v>
      </c>
      <c r="H343" s="59"/>
      <c r="I343" s="321"/>
      <c r="J343" s="355"/>
      <c r="K343" s="354"/>
      <c r="L343" s="102" t="s">
        <v>32</v>
      </c>
      <c r="M343" s="60"/>
      <c r="N343" s="59">
        <v>61</v>
      </c>
      <c r="O343" s="51">
        <f t="shared" si="8"/>
        <v>61</v>
      </c>
      <c r="P343" s="11"/>
      <c r="Q343" s="62"/>
      <c r="R343" s="53">
        <f t="shared" si="9"/>
        <v>0</v>
      </c>
    </row>
    <row r="344" spans="4:18" ht="15.75" x14ac:dyDescent="0.2">
      <c r="D344" s="81">
        <v>1636</v>
      </c>
      <c r="F344" s="59" t="s">
        <v>29</v>
      </c>
      <c r="G344" s="101" t="s">
        <v>437</v>
      </c>
      <c r="H344" s="59">
        <v>408</v>
      </c>
      <c r="I344" s="321"/>
      <c r="J344" s="355"/>
      <c r="K344" s="354"/>
      <c r="L344" s="102" t="s">
        <v>32</v>
      </c>
      <c r="M344" s="60">
        <f>VLOOKUP(D344,[1]גיליון3!$A:$C,3,0)</f>
        <v>3600</v>
      </c>
      <c r="N344" s="59">
        <v>2</v>
      </c>
      <c r="O344" s="51">
        <f t="shared" si="8"/>
        <v>3602</v>
      </c>
      <c r="P344" s="11"/>
      <c r="Q344" s="62"/>
      <c r="R344" s="53">
        <f t="shared" si="9"/>
        <v>0</v>
      </c>
    </row>
    <row r="345" spans="4:18" ht="15.75" x14ac:dyDescent="0.2">
      <c r="D345" s="81">
        <v>1637</v>
      </c>
      <c r="F345" s="59" t="s">
        <v>29</v>
      </c>
      <c r="G345" s="101" t="s">
        <v>438</v>
      </c>
      <c r="H345" s="59"/>
      <c r="I345" s="321"/>
      <c r="J345" s="355"/>
      <c r="K345" s="354"/>
      <c r="L345" s="102" t="s">
        <v>32</v>
      </c>
      <c r="M345" s="60">
        <f>VLOOKUP(D345,[1]גיליון3!$A:$C,3,0)</f>
        <v>277</v>
      </c>
      <c r="N345" s="59">
        <v>2</v>
      </c>
      <c r="O345" s="51">
        <f t="shared" si="8"/>
        <v>279</v>
      </c>
      <c r="P345" s="11"/>
      <c r="Q345" s="62"/>
      <c r="R345" s="53">
        <f t="shared" si="9"/>
        <v>0</v>
      </c>
    </row>
    <row r="346" spans="4:18" ht="15.75" x14ac:dyDescent="0.2">
      <c r="D346" s="81">
        <v>1697</v>
      </c>
      <c r="F346" s="59" t="s">
        <v>29</v>
      </c>
      <c r="G346" s="101" t="s">
        <v>439</v>
      </c>
      <c r="H346" s="59">
        <v>1359</v>
      </c>
      <c r="I346" s="321"/>
      <c r="J346" s="230"/>
      <c r="K346" s="354"/>
      <c r="L346" s="102" t="s">
        <v>32</v>
      </c>
      <c r="M346" s="60">
        <f>VLOOKUP(D346,[1]גיליון3!$A:$C,3,0)</f>
        <v>430</v>
      </c>
      <c r="N346" s="59">
        <v>20</v>
      </c>
      <c r="O346" s="51">
        <f t="shared" si="8"/>
        <v>450</v>
      </c>
      <c r="P346" s="11"/>
      <c r="Q346" s="62"/>
      <c r="R346" s="53">
        <f t="shared" si="9"/>
        <v>0</v>
      </c>
    </row>
    <row r="347" spans="4:18" ht="47.25" x14ac:dyDescent="0.2">
      <c r="D347" s="229">
        <v>1780</v>
      </c>
      <c r="F347" s="59" t="s">
        <v>29</v>
      </c>
      <c r="G347" s="101" t="s">
        <v>440</v>
      </c>
      <c r="H347" s="59">
        <v>468</v>
      </c>
      <c r="I347" s="321"/>
      <c r="J347" s="58" t="s">
        <v>441</v>
      </c>
      <c r="K347" s="354"/>
      <c r="L347" s="102" t="s">
        <v>32</v>
      </c>
      <c r="M347" s="60">
        <f>VLOOKUP(D347,[1]גיליון3!$A:$C,3,0)</f>
        <v>17679</v>
      </c>
      <c r="N347" s="59">
        <v>60</v>
      </c>
      <c r="O347" s="51">
        <f t="shared" si="8"/>
        <v>17739</v>
      </c>
      <c r="P347" s="11"/>
      <c r="Q347" s="62"/>
      <c r="R347" s="53">
        <f t="shared" si="9"/>
        <v>0</v>
      </c>
    </row>
    <row r="348" spans="4:18" ht="31.5" x14ac:dyDescent="0.2">
      <c r="D348" s="231">
        <v>1784</v>
      </c>
      <c r="F348" s="59" t="s">
        <v>29</v>
      </c>
      <c r="G348" s="101" t="s">
        <v>442</v>
      </c>
      <c r="H348" s="59">
        <v>1359</v>
      </c>
      <c r="I348" s="321"/>
      <c r="J348" s="58" t="s">
        <v>443</v>
      </c>
      <c r="K348" s="354"/>
      <c r="L348" s="102" t="s">
        <v>32</v>
      </c>
      <c r="M348" s="60">
        <f>VLOOKUP(D348,[1]גיליון3!$A:$C,3,0)</f>
        <v>6100</v>
      </c>
      <c r="N348" s="59">
        <v>1324</v>
      </c>
      <c r="O348" s="51">
        <f t="shared" si="8"/>
        <v>7424</v>
      </c>
      <c r="P348" s="11"/>
      <c r="Q348" s="62"/>
      <c r="R348" s="53">
        <f t="shared" si="9"/>
        <v>0</v>
      </c>
    </row>
    <row r="349" spans="4:18" ht="15.75" x14ac:dyDescent="0.2">
      <c r="D349" s="81">
        <v>1785</v>
      </c>
      <c r="F349" s="59" t="s">
        <v>29</v>
      </c>
      <c r="G349" s="101" t="s">
        <v>444</v>
      </c>
      <c r="H349" s="59">
        <v>1359</v>
      </c>
      <c r="I349" s="321"/>
      <c r="J349" s="355" t="s">
        <v>435</v>
      </c>
      <c r="K349" s="354"/>
      <c r="L349" s="102" t="s">
        <v>32</v>
      </c>
      <c r="M349" s="60">
        <f>VLOOKUP(D349,[1]גיליון3!$A:$C,3,0)</f>
        <v>3469</v>
      </c>
      <c r="N349" s="59">
        <v>331</v>
      </c>
      <c r="O349" s="51">
        <f t="shared" si="8"/>
        <v>3800</v>
      </c>
      <c r="P349" s="11"/>
      <c r="Q349" s="62"/>
      <c r="R349" s="53">
        <f t="shared" si="9"/>
        <v>0</v>
      </c>
    </row>
    <row r="350" spans="4:18" ht="15.75" x14ac:dyDescent="0.2">
      <c r="D350" s="81">
        <v>1786</v>
      </c>
      <c r="F350" s="59" t="s">
        <v>29</v>
      </c>
      <c r="G350" s="101" t="s">
        <v>445</v>
      </c>
      <c r="H350" s="59">
        <v>468</v>
      </c>
      <c r="I350" s="321"/>
      <c r="J350" s="355"/>
      <c r="K350" s="354"/>
      <c r="L350" s="102" t="s">
        <v>32</v>
      </c>
      <c r="M350" s="60">
        <f>VLOOKUP(D350,[1]גיליון3!$A:$C,3,0)</f>
        <v>339</v>
      </c>
      <c r="N350" s="59">
        <v>413</v>
      </c>
      <c r="O350" s="51">
        <f t="shared" si="8"/>
        <v>752</v>
      </c>
      <c r="P350" s="11"/>
      <c r="Q350" s="62"/>
      <c r="R350" s="53">
        <f t="shared" si="9"/>
        <v>0</v>
      </c>
    </row>
    <row r="351" spans="4:18" ht="15.75" x14ac:dyDescent="0.2">
      <c r="D351" s="81">
        <v>2236</v>
      </c>
      <c r="F351" s="59" t="s">
        <v>29</v>
      </c>
      <c r="G351" s="101" t="s">
        <v>446</v>
      </c>
      <c r="H351" s="59"/>
      <c r="I351" s="321"/>
      <c r="J351" s="355"/>
      <c r="K351" s="354"/>
      <c r="L351" s="102" t="s">
        <v>32</v>
      </c>
      <c r="M351" s="60">
        <f>VLOOKUP(D351,[1]גיליון3!$A:$C,3,0)</f>
        <v>1132</v>
      </c>
      <c r="N351" s="59">
        <v>42</v>
      </c>
      <c r="O351" s="51">
        <f t="shared" si="8"/>
        <v>1174</v>
      </c>
      <c r="P351" s="11"/>
      <c r="Q351" s="62"/>
      <c r="R351" s="53">
        <f t="shared" si="9"/>
        <v>0</v>
      </c>
    </row>
    <row r="352" spans="4:18" ht="15.75" x14ac:dyDescent="0.2">
      <c r="D352" s="229">
        <v>2662</v>
      </c>
      <c r="F352" s="59" t="s">
        <v>29</v>
      </c>
      <c r="G352" s="101" t="s">
        <v>447</v>
      </c>
      <c r="H352" s="59"/>
      <c r="I352" s="321"/>
      <c r="J352" s="355"/>
      <c r="K352" s="354"/>
      <c r="L352" s="102" t="s">
        <v>53</v>
      </c>
      <c r="M352" s="60">
        <f>VLOOKUP(D352,[1]גיליון3!$A:$C,3,0)</f>
        <v>1008</v>
      </c>
      <c r="N352" s="59">
        <v>97</v>
      </c>
      <c r="O352" s="51">
        <f t="shared" si="8"/>
        <v>1105</v>
      </c>
      <c r="P352" s="11"/>
      <c r="Q352" s="62"/>
      <c r="R352" s="53">
        <f t="shared" si="9"/>
        <v>0</v>
      </c>
    </row>
    <row r="353" spans="4:18" ht="15.75" x14ac:dyDescent="0.2">
      <c r="D353" s="81">
        <v>3567</v>
      </c>
      <c r="F353" s="59" t="s">
        <v>29</v>
      </c>
      <c r="G353" s="101" t="s">
        <v>448</v>
      </c>
      <c r="H353" s="59">
        <v>408</v>
      </c>
      <c r="I353" s="321"/>
      <c r="J353" s="355"/>
      <c r="K353" s="354"/>
      <c r="L353" s="102" t="s">
        <v>32</v>
      </c>
      <c r="M353" s="60">
        <f>VLOOKUP(D353,[1]גיליון3!$A:$C,3,0)</f>
        <v>591</v>
      </c>
      <c r="N353" s="59">
        <v>24120</v>
      </c>
      <c r="O353" s="51">
        <f t="shared" si="8"/>
        <v>24711</v>
      </c>
      <c r="P353" s="11"/>
      <c r="Q353" s="62">
        <v>25</v>
      </c>
      <c r="R353" s="53">
        <f t="shared" si="9"/>
        <v>0</v>
      </c>
    </row>
    <row r="354" spans="4:18" ht="15.75" x14ac:dyDescent="0.2">
      <c r="D354" s="81">
        <v>4035</v>
      </c>
      <c r="F354" s="59" t="s">
        <v>29</v>
      </c>
      <c r="G354" s="101" t="s">
        <v>449</v>
      </c>
      <c r="H354" s="59">
        <v>1359</v>
      </c>
      <c r="I354" s="321"/>
      <c r="J354" s="355"/>
      <c r="K354" s="354"/>
      <c r="L354" s="102" t="s">
        <v>32</v>
      </c>
      <c r="M354" s="60">
        <f>VLOOKUP(D354,[1]גיליון3!$A:$C,3,0)</f>
        <v>36</v>
      </c>
      <c r="N354" s="59">
        <v>96</v>
      </c>
      <c r="O354" s="51">
        <f t="shared" si="8"/>
        <v>132</v>
      </c>
      <c r="P354" s="11"/>
      <c r="Q354" s="62"/>
      <c r="R354" s="53">
        <f t="shared" si="9"/>
        <v>0</v>
      </c>
    </row>
    <row r="355" spans="4:18" ht="15.75" x14ac:dyDescent="0.2">
      <c r="D355" s="81">
        <v>4036</v>
      </c>
      <c r="F355" s="59" t="s">
        <v>29</v>
      </c>
      <c r="G355" s="101" t="s">
        <v>450</v>
      </c>
      <c r="H355" s="59">
        <v>1359</v>
      </c>
      <c r="I355" s="321"/>
      <c r="J355" s="355"/>
      <c r="K355" s="354"/>
      <c r="L355" s="102" t="s">
        <v>32</v>
      </c>
      <c r="M355" s="60">
        <f>VLOOKUP(D355,[1]גיליון3!$A:$C,3,0)</f>
        <v>13</v>
      </c>
      <c r="N355" s="59"/>
      <c r="O355" s="51">
        <f t="shared" ref="O355:O418" si="10">M355+N355</f>
        <v>13</v>
      </c>
      <c r="P355" s="11"/>
      <c r="Q355" s="62"/>
      <c r="R355" s="53">
        <f t="shared" ref="R355:R418" si="11">O355*P355</f>
        <v>0</v>
      </c>
    </row>
    <row r="356" spans="4:18" ht="15.75" x14ac:dyDescent="0.2">
      <c r="D356" s="81">
        <v>4037</v>
      </c>
      <c r="F356" s="59" t="s">
        <v>29</v>
      </c>
      <c r="G356" s="101" t="s">
        <v>451</v>
      </c>
      <c r="H356" s="59">
        <v>1359</v>
      </c>
      <c r="I356" s="321"/>
      <c r="J356" s="355"/>
      <c r="K356" s="354"/>
      <c r="L356" s="102" t="s">
        <v>32</v>
      </c>
      <c r="M356" s="60">
        <f>VLOOKUP(D356,[1]גיליון3!$A:$C,3,0)</f>
        <v>159</v>
      </c>
      <c r="N356" s="59"/>
      <c r="O356" s="51">
        <f t="shared" si="10"/>
        <v>159</v>
      </c>
      <c r="P356" s="11"/>
      <c r="Q356" s="62"/>
      <c r="R356" s="53">
        <f t="shared" si="11"/>
        <v>0</v>
      </c>
    </row>
    <row r="357" spans="4:18" ht="15.75" x14ac:dyDescent="0.2">
      <c r="D357" s="81">
        <v>4068</v>
      </c>
      <c r="F357" s="59" t="s">
        <v>29</v>
      </c>
      <c r="G357" s="101" t="s">
        <v>452</v>
      </c>
      <c r="H357" s="59"/>
      <c r="I357" s="321"/>
      <c r="J357" s="355"/>
      <c r="K357" s="354"/>
      <c r="L357" s="102" t="s">
        <v>32</v>
      </c>
      <c r="M357" s="60">
        <f>VLOOKUP(D357,[1]גיליון3!$A:$C,3,0)</f>
        <v>756</v>
      </c>
      <c r="N357" s="59">
        <v>33</v>
      </c>
      <c r="O357" s="51">
        <f t="shared" si="10"/>
        <v>789</v>
      </c>
      <c r="P357" s="11"/>
      <c r="Q357" s="62"/>
      <c r="R357" s="53">
        <f t="shared" si="11"/>
        <v>0</v>
      </c>
    </row>
    <row r="358" spans="4:18" ht="15.75" x14ac:dyDescent="0.2">
      <c r="D358" s="81">
        <v>4103</v>
      </c>
      <c r="F358" s="59" t="s">
        <v>29</v>
      </c>
      <c r="G358" s="101" t="s">
        <v>453</v>
      </c>
      <c r="H358" s="59">
        <v>1359</v>
      </c>
      <c r="I358" s="321"/>
      <c r="J358" s="355"/>
      <c r="K358" s="354"/>
      <c r="L358" s="102" t="s">
        <v>32</v>
      </c>
      <c r="M358" s="60">
        <f>VLOOKUP(D358,[1]גיליון3!$A:$C,3,0)</f>
        <v>188</v>
      </c>
      <c r="N358" s="59">
        <v>80</v>
      </c>
      <c r="O358" s="51">
        <f t="shared" si="10"/>
        <v>268</v>
      </c>
      <c r="P358" s="11"/>
      <c r="Q358" s="62"/>
      <c r="R358" s="53">
        <f t="shared" si="11"/>
        <v>0</v>
      </c>
    </row>
    <row r="359" spans="4:18" ht="15.75" x14ac:dyDescent="0.2">
      <c r="D359" s="81">
        <v>4129</v>
      </c>
      <c r="F359" s="59" t="s">
        <v>29</v>
      </c>
      <c r="G359" s="101" t="s">
        <v>454</v>
      </c>
      <c r="H359" s="59"/>
      <c r="I359" s="321"/>
      <c r="J359" s="355"/>
      <c r="K359" s="354"/>
      <c r="L359" s="102" t="s">
        <v>32</v>
      </c>
      <c r="M359" s="60">
        <f>VLOOKUP(D359,[1]גיליון3!$A:$C,3,0)</f>
        <v>320</v>
      </c>
      <c r="N359" s="59">
        <v>15</v>
      </c>
      <c r="O359" s="51">
        <f t="shared" si="10"/>
        <v>335</v>
      </c>
      <c r="P359" s="11"/>
      <c r="Q359" s="62"/>
      <c r="R359" s="53">
        <f t="shared" si="11"/>
        <v>0</v>
      </c>
    </row>
    <row r="360" spans="4:18" ht="15.75" x14ac:dyDescent="0.2">
      <c r="D360" s="81">
        <v>4208</v>
      </c>
      <c r="F360" s="59" t="s">
        <v>29</v>
      </c>
      <c r="G360" s="101" t="s">
        <v>455</v>
      </c>
      <c r="H360" s="59">
        <v>408</v>
      </c>
      <c r="I360" s="321"/>
      <c r="J360" s="355"/>
      <c r="K360" s="354"/>
      <c r="L360" s="102" t="s">
        <v>32</v>
      </c>
      <c r="M360" s="60">
        <f>VLOOKUP(D360,[1]גיליון3!$A:$C,3,0)</f>
        <v>1408</v>
      </c>
      <c r="N360" s="59">
        <v>21</v>
      </c>
      <c r="O360" s="51">
        <f t="shared" si="10"/>
        <v>1429</v>
      </c>
      <c r="P360" s="11"/>
      <c r="Q360" s="62"/>
      <c r="R360" s="53">
        <f t="shared" si="11"/>
        <v>0</v>
      </c>
    </row>
    <row r="361" spans="4:18" ht="15.75" x14ac:dyDescent="0.2">
      <c r="D361" s="81">
        <v>4211</v>
      </c>
      <c r="F361" s="59" t="s">
        <v>29</v>
      </c>
      <c r="G361" s="101" t="s">
        <v>456</v>
      </c>
      <c r="H361" s="59"/>
      <c r="I361" s="321"/>
      <c r="J361" s="355"/>
      <c r="K361" s="354"/>
      <c r="L361" s="102" t="s">
        <v>32</v>
      </c>
      <c r="M361" s="60">
        <f>VLOOKUP(D361,[1]גיליון3!$A:$C,3,0)</f>
        <v>20</v>
      </c>
      <c r="N361" s="59">
        <v>457</v>
      </c>
      <c r="O361" s="51">
        <f t="shared" si="10"/>
        <v>477</v>
      </c>
      <c r="P361" s="11"/>
      <c r="Q361" s="62"/>
      <c r="R361" s="53">
        <f t="shared" si="11"/>
        <v>0</v>
      </c>
    </row>
    <row r="362" spans="4:18" ht="15.75" x14ac:dyDescent="0.2">
      <c r="D362" s="81">
        <v>4212</v>
      </c>
      <c r="F362" s="59" t="s">
        <v>29</v>
      </c>
      <c r="G362" s="101" t="s">
        <v>457</v>
      </c>
      <c r="H362" s="59"/>
      <c r="I362" s="321"/>
      <c r="J362" s="355"/>
      <c r="K362" s="354"/>
      <c r="L362" s="102" t="s">
        <v>32</v>
      </c>
      <c r="M362" s="60">
        <f>VLOOKUP(D362,[1]גיליון3!$A:$C,3,0)</f>
        <v>197</v>
      </c>
      <c r="N362" s="59"/>
      <c r="O362" s="51">
        <f t="shared" si="10"/>
        <v>197</v>
      </c>
      <c r="P362" s="11"/>
      <c r="Q362" s="62"/>
      <c r="R362" s="53">
        <f t="shared" si="11"/>
        <v>0</v>
      </c>
    </row>
    <row r="363" spans="4:18" ht="15.75" x14ac:dyDescent="0.2">
      <c r="D363" s="81">
        <v>4214</v>
      </c>
      <c r="F363" s="59" t="s">
        <v>29</v>
      </c>
      <c r="G363" s="101" t="s">
        <v>458</v>
      </c>
      <c r="H363" s="59">
        <v>408</v>
      </c>
      <c r="I363" s="321"/>
      <c r="J363" s="355"/>
      <c r="K363" s="354"/>
      <c r="L363" s="102" t="s">
        <v>32</v>
      </c>
      <c r="M363" s="60">
        <f>VLOOKUP(D363,[1]גיליון3!$A:$C,3,0)</f>
        <v>240</v>
      </c>
      <c r="N363" s="59">
        <v>24</v>
      </c>
      <c r="O363" s="51">
        <f t="shared" si="10"/>
        <v>264</v>
      </c>
      <c r="P363" s="11"/>
      <c r="Q363" s="62"/>
      <c r="R363" s="53">
        <f t="shared" si="11"/>
        <v>0</v>
      </c>
    </row>
    <row r="364" spans="4:18" ht="15.75" x14ac:dyDescent="0.2">
      <c r="D364" s="81">
        <v>4217</v>
      </c>
      <c r="F364" s="59" t="s">
        <v>29</v>
      </c>
      <c r="G364" s="101" t="s">
        <v>459</v>
      </c>
      <c r="H364" s="59"/>
      <c r="I364" s="321"/>
      <c r="J364" s="355"/>
      <c r="K364" s="354"/>
      <c r="L364" s="102" t="s">
        <v>32</v>
      </c>
      <c r="M364" s="60">
        <f>VLOOKUP(D364,[1]גיליון3!$A:$C,3,0)</f>
        <v>2008</v>
      </c>
      <c r="N364" s="59">
        <v>26</v>
      </c>
      <c r="O364" s="51">
        <f t="shared" si="10"/>
        <v>2034</v>
      </c>
      <c r="P364" s="11"/>
      <c r="Q364" s="62"/>
      <c r="R364" s="53">
        <f t="shared" si="11"/>
        <v>0</v>
      </c>
    </row>
    <row r="365" spans="4:18" ht="15.75" x14ac:dyDescent="0.2">
      <c r="D365" s="81">
        <v>4220</v>
      </c>
      <c r="F365" s="59" t="s">
        <v>29</v>
      </c>
      <c r="G365" s="101" t="s">
        <v>460</v>
      </c>
      <c r="H365" s="59"/>
      <c r="I365" s="321"/>
      <c r="J365" s="355"/>
      <c r="K365" s="354"/>
      <c r="L365" s="102" t="s">
        <v>32</v>
      </c>
      <c r="M365" s="60">
        <f>VLOOKUP(D365,[1]גיליון3!$A:$C,3,0)</f>
        <v>198</v>
      </c>
      <c r="N365" s="59">
        <v>597</v>
      </c>
      <c r="O365" s="51">
        <f t="shared" si="10"/>
        <v>795</v>
      </c>
      <c r="P365" s="11"/>
      <c r="Q365" s="62"/>
      <c r="R365" s="53">
        <f t="shared" si="11"/>
        <v>0</v>
      </c>
    </row>
    <row r="366" spans="4:18" ht="15.75" x14ac:dyDescent="0.2">
      <c r="D366" s="81">
        <v>4221</v>
      </c>
      <c r="F366" s="59" t="s">
        <v>29</v>
      </c>
      <c r="G366" s="101" t="s">
        <v>461</v>
      </c>
      <c r="H366" s="59"/>
      <c r="I366" s="321"/>
      <c r="J366" s="355"/>
      <c r="K366" s="354"/>
      <c r="L366" s="102" t="s">
        <v>32</v>
      </c>
      <c r="M366" s="60">
        <f>VLOOKUP(D366,[1]גיליון3!$A:$C,3,0)</f>
        <v>762</v>
      </c>
      <c r="N366" s="59">
        <v>43</v>
      </c>
      <c r="O366" s="51">
        <f t="shared" si="10"/>
        <v>805</v>
      </c>
      <c r="P366" s="11"/>
      <c r="Q366" s="62"/>
      <c r="R366" s="53">
        <f t="shared" si="11"/>
        <v>0</v>
      </c>
    </row>
    <row r="367" spans="4:18" ht="15.75" x14ac:dyDescent="0.2">
      <c r="D367" s="81">
        <v>4224</v>
      </c>
      <c r="F367" s="59" t="s">
        <v>29</v>
      </c>
      <c r="G367" s="101" t="s">
        <v>462</v>
      </c>
      <c r="H367" s="59"/>
      <c r="I367" s="321"/>
      <c r="J367" s="355"/>
      <c r="K367" s="354"/>
      <c r="L367" s="102" t="s">
        <v>32</v>
      </c>
      <c r="M367" s="60">
        <f>VLOOKUP(D367,[1]גיליון3!$A:$C,3,0)</f>
        <v>187</v>
      </c>
      <c r="N367" s="59">
        <v>85</v>
      </c>
      <c r="O367" s="51">
        <f t="shared" si="10"/>
        <v>272</v>
      </c>
      <c r="P367" s="11"/>
      <c r="Q367" s="62"/>
      <c r="R367" s="53">
        <f t="shared" si="11"/>
        <v>0</v>
      </c>
    </row>
    <row r="368" spans="4:18" ht="15.75" x14ac:dyDescent="0.2">
      <c r="D368" s="81">
        <v>4225</v>
      </c>
      <c r="F368" s="59" t="s">
        <v>29</v>
      </c>
      <c r="G368" s="101" t="s">
        <v>463</v>
      </c>
      <c r="H368" s="59">
        <v>387</v>
      </c>
      <c r="I368" s="321"/>
      <c r="J368" s="355"/>
      <c r="K368" s="354"/>
      <c r="L368" s="102" t="s">
        <v>32</v>
      </c>
      <c r="M368" s="60">
        <f>VLOOKUP(D368,[1]גיליון3!$A:$C,3,0)</f>
        <v>379</v>
      </c>
      <c r="N368" s="59"/>
      <c r="O368" s="51">
        <f t="shared" si="10"/>
        <v>379</v>
      </c>
      <c r="P368" s="11"/>
      <c r="Q368" s="62"/>
      <c r="R368" s="53">
        <f t="shared" si="11"/>
        <v>0</v>
      </c>
    </row>
    <row r="369" spans="1:43" ht="15.75" x14ac:dyDescent="0.2">
      <c r="D369" s="81">
        <v>4228</v>
      </c>
      <c r="F369" s="59" t="s">
        <v>29</v>
      </c>
      <c r="G369" s="101" t="s">
        <v>464</v>
      </c>
      <c r="H369" s="59"/>
      <c r="I369" s="321"/>
      <c r="J369" s="355"/>
      <c r="K369" s="354"/>
      <c r="L369" s="102" t="s">
        <v>32</v>
      </c>
      <c r="M369" s="60">
        <f>VLOOKUP(D369,[1]גיליון3!$A:$C,3,0)</f>
        <v>54</v>
      </c>
      <c r="N369" s="59">
        <v>32</v>
      </c>
      <c r="O369" s="51">
        <f t="shared" si="10"/>
        <v>86</v>
      </c>
      <c r="P369" s="11"/>
      <c r="Q369" s="62"/>
      <c r="R369" s="53">
        <f t="shared" si="11"/>
        <v>0</v>
      </c>
    </row>
    <row r="370" spans="1:43" ht="15.75" x14ac:dyDescent="0.2">
      <c r="D370" s="81">
        <v>4232</v>
      </c>
      <c r="F370" s="59" t="s">
        <v>29</v>
      </c>
      <c r="G370" s="101" t="s">
        <v>465</v>
      </c>
      <c r="H370" s="59"/>
      <c r="I370" s="321"/>
      <c r="J370" s="355"/>
      <c r="K370" s="354"/>
      <c r="L370" s="102" t="s">
        <v>32</v>
      </c>
      <c r="M370" s="60">
        <f>VLOOKUP(D370,[1]גיליון3!$A:$C,3,0)</f>
        <v>218</v>
      </c>
      <c r="N370" s="59">
        <v>10</v>
      </c>
      <c r="O370" s="51">
        <f t="shared" si="10"/>
        <v>228</v>
      </c>
      <c r="P370" s="11"/>
      <c r="Q370" s="62"/>
      <c r="R370" s="53">
        <f t="shared" si="11"/>
        <v>0</v>
      </c>
    </row>
    <row r="371" spans="1:43" ht="15.75" x14ac:dyDescent="0.2">
      <c r="D371" s="81">
        <v>4233</v>
      </c>
      <c r="F371" s="59" t="s">
        <v>29</v>
      </c>
      <c r="G371" s="101" t="s">
        <v>466</v>
      </c>
      <c r="H371" s="59"/>
      <c r="I371" s="321"/>
      <c r="J371" s="355"/>
      <c r="K371" s="354"/>
      <c r="L371" s="102" t="s">
        <v>32</v>
      </c>
      <c r="M371" s="60">
        <f>VLOOKUP(D371,[1]גיליון3!$A:$C,3,0)</f>
        <v>452</v>
      </c>
      <c r="N371" s="59">
        <v>29</v>
      </c>
      <c r="O371" s="51">
        <f t="shared" si="10"/>
        <v>481</v>
      </c>
      <c r="P371" s="11"/>
      <c r="Q371" s="62"/>
      <c r="R371" s="53">
        <f t="shared" si="11"/>
        <v>0</v>
      </c>
    </row>
    <row r="372" spans="1:43" ht="15.75" x14ac:dyDescent="0.2">
      <c r="D372" s="81">
        <v>4274</v>
      </c>
      <c r="F372" s="59" t="s">
        <v>29</v>
      </c>
      <c r="G372" s="101" t="s">
        <v>467</v>
      </c>
      <c r="H372" s="59"/>
      <c r="I372" s="321"/>
      <c r="J372" s="355"/>
      <c r="K372" s="354"/>
      <c r="L372" s="102" t="s">
        <v>53</v>
      </c>
      <c r="M372" s="60">
        <f>VLOOKUP(D372,[1]גיליון3!$A:$C,3,0)</f>
        <v>1207</v>
      </c>
      <c r="N372" s="59">
        <v>22</v>
      </c>
      <c r="O372" s="51">
        <f t="shared" si="10"/>
        <v>1229</v>
      </c>
      <c r="P372" s="11"/>
      <c r="Q372" s="62"/>
      <c r="R372" s="53">
        <f t="shared" si="11"/>
        <v>0</v>
      </c>
    </row>
    <row r="373" spans="1:43" s="176" customFormat="1" ht="15.75" x14ac:dyDescent="0.2">
      <c r="A373" s="23"/>
      <c r="B373" s="23"/>
      <c r="D373" s="177"/>
      <c r="F373" s="59" t="s">
        <v>29</v>
      </c>
      <c r="G373" s="101" t="s">
        <v>468</v>
      </c>
      <c r="H373" s="59"/>
      <c r="I373" s="321"/>
      <c r="J373" s="355"/>
      <c r="K373" s="354"/>
      <c r="L373" s="102" t="s">
        <v>32</v>
      </c>
      <c r="M373" s="60"/>
      <c r="N373" s="59">
        <v>251</v>
      </c>
      <c r="O373" s="51">
        <f t="shared" si="10"/>
        <v>251</v>
      </c>
      <c r="P373" s="11"/>
      <c r="Q373" s="62"/>
      <c r="R373" s="53">
        <f t="shared" si="11"/>
        <v>0</v>
      </c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</row>
    <row r="374" spans="1:43" ht="15.75" x14ac:dyDescent="0.2">
      <c r="D374" s="81">
        <v>5143</v>
      </c>
      <c r="F374" s="59" t="s">
        <v>29</v>
      </c>
      <c r="G374" s="101" t="s">
        <v>469</v>
      </c>
      <c r="H374" s="59"/>
      <c r="I374" s="321"/>
      <c r="J374" s="355"/>
      <c r="K374" s="354"/>
      <c r="L374" s="102" t="s">
        <v>38</v>
      </c>
      <c r="M374" s="60">
        <f>VLOOKUP(D374,[1]גיליון3!$A:$C,3,0)</f>
        <v>24</v>
      </c>
      <c r="N374" s="59"/>
      <c r="O374" s="51">
        <f t="shared" si="10"/>
        <v>24</v>
      </c>
      <c r="P374" s="11"/>
      <c r="Q374" s="62"/>
      <c r="R374" s="53">
        <f t="shared" si="11"/>
        <v>0</v>
      </c>
    </row>
    <row r="375" spans="1:43" ht="15.75" x14ac:dyDescent="0.2">
      <c r="D375" s="81">
        <v>5155</v>
      </c>
      <c r="F375" s="59" t="s">
        <v>29</v>
      </c>
      <c r="G375" s="101" t="s">
        <v>470</v>
      </c>
      <c r="H375" s="59"/>
      <c r="I375" s="321"/>
      <c r="J375" s="355"/>
      <c r="K375" s="354"/>
      <c r="L375" s="102" t="s">
        <v>26</v>
      </c>
      <c r="M375" s="60">
        <f>VLOOKUP(D375,[1]גיליון3!$A:$C,3,0)</f>
        <v>9</v>
      </c>
      <c r="N375" s="59"/>
      <c r="O375" s="51">
        <f t="shared" si="10"/>
        <v>9</v>
      </c>
      <c r="P375" s="11"/>
      <c r="Q375" s="62"/>
      <c r="R375" s="53">
        <f t="shared" si="11"/>
        <v>0</v>
      </c>
    </row>
    <row r="376" spans="1:43" ht="15.75" x14ac:dyDescent="0.2">
      <c r="D376" s="81">
        <v>5197</v>
      </c>
      <c r="F376" s="59" t="s">
        <v>29</v>
      </c>
      <c r="G376" s="101" t="s">
        <v>471</v>
      </c>
      <c r="H376" s="59"/>
      <c r="I376" s="321"/>
      <c r="J376" s="355"/>
      <c r="K376" s="354"/>
      <c r="L376" s="102" t="s">
        <v>53</v>
      </c>
      <c r="M376" s="60">
        <f>VLOOKUP(D376,[1]גיליון3!$A:$C,3,0)</f>
        <v>287</v>
      </c>
      <c r="N376" s="59">
        <v>66</v>
      </c>
      <c r="O376" s="51">
        <f t="shared" si="10"/>
        <v>353</v>
      </c>
      <c r="P376" s="11"/>
      <c r="Q376" s="62"/>
      <c r="R376" s="53">
        <f t="shared" si="11"/>
        <v>0</v>
      </c>
    </row>
    <row r="377" spans="1:43" ht="15.75" x14ac:dyDescent="0.2">
      <c r="D377" s="81">
        <v>5198</v>
      </c>
      <c r="F377" s="59" t="s">
        <v>29</v>
      </c>
      <c r="G377" s="101" t="s">
        <v>472</v>
      </c>
      <c r="H377" s="59"/>
      <c r="I377" s="321"/>
      <c r="J377" s="355"/>
      <c r="K377" s="354"/>
      <c r="L377" s="102" t="s">
        <v>53</v>
      </c>
      <c r="M377" s="60">
        <f>VLOOKUP(D377,[1]גיליון3!$A:$C,3,0)</f>
        <v>432</v>
      </c>
      <c r="N377" s="59">
        <v>36</v>
      </c>
      <c r="O377" s="51">
        <f t="shared" si="10"/>
        <v>468</v>
      </c>
      <c r="P377" s="11"/>
      <c r="Q377" s="62"/>
      <c r="R377" s="53">
        <f t="shared" si="11"/>
        <v>0</v>
      </c>
    </row>
    <row r="378" spans="1:43" ht="15.75" x14ac:dyDescent="0.2">
      <c r="D378" s="81">
        <v>5199</v>
      </c>
      <c r="F378" s="59" t="s">
        <v>29</v>
      </c>
      <c r="G378" s="101" t="s">
        <v>473</v>
      </c>
      <c r="H378" s="59">
        <v>1359</v>
      </c>
      <c r="I378" s="321"/>
      <c r="J378" s="355"/>
      <c r="K378" s="354"/>
      <c r="L378" s="102" t="s">
        <v>53</v>
      </c>
      <c r="M378" s="60">
        <f>VLOOKUP(D378,[1]גיליון3!$A:$C,3,0)</f>
        <v>720</v>
      </c>
      <c r="N378" s="59"/>
      <c r="O378" s="51">
        <f t="shared" si="10"/>
        <v>720</v>
      </c>
      <c r="P378" s="11"/>
      <c r="Q378" s="62"/>
      <c r="R378" s="53">
        <f t="shared" si="11"/>
        <v>0</v>
      </c>
    </row>
    <row r="379" spans="1:43" ht="15.75" x14ac:dyDescent="0.2">
      <c r="D379" s="81">
        <v>5200</v>
      </c>
      <c r="F379" s="59" t="s">
        <v>29</v>
      </c>
      <c r="G379" s="101" t="s">
        <v>474</v>
      </c>
      <c r="H379" s="59"/>
      <c r="I379" s="321"/>
      <c r="J379" s="355"/>
      <c r="K379" s="354"/>
      <c r="L379" s="102" t="s">
        <v>53</v>
      </c>
      <c r="M379" s="60">
        <f>VLOOKUP(D379,[1]גיליון3!$A:$C,3,0)</f>
        <v>360</v>
      </c>
      <c r="N379" s="59"/>
      <c r="O379" s="51">
        <f t="shared" si="10"/>
        <v>360</v>
      </c>
      <c r="P379" s="11"/>
      <c r="Q379" s="62"/>
      <c r="R379" s="53">
        <f t="shared" si="11"/>
        <v>0</v>
      </c>
    </row>
    <row r="380" spans="1:43" ht="15.75" x14ac:dyDescent="0.2">
      <c r="D380" s="81">
        <v>5201</v>
      </c>
      <c r="F380" s="59" t="s">
        <v>29</v>
      </c>
      <c r="G380" s="101" t="s">
        <v>475</v>
      </c>
      <c r="H380" s="59"/>
      <c r="I380" s="321"/>
      <c r="J380" s="355"/>
      <c r="K380" s="354"/>
      <c r="L380" s="102" t="s">
        <v>53</v>
      </c>
      <c r="M380" s="60">
        <f>VLOOKUP(D380,[1]גיליון3!$A:$C,3,0)</f>
        <v>672</v>
      </c>
      <c r="N380" s="59">
        <v>30</v>
      </c>
      <c r="O380" s="51">
        <f t="shared" si="10"/>
        <v>702</v>
      </c>
      <c r="P380" s="11"/>
      <c r="Q380" s="62"/>
      <c r="R380" s="53">
        <f t="shared" si="11"/>
        <v>0</v>
      </c>
    </row>
    <row r="381" spans="1:43" ht="15.75" x14ac:dyDescent="0.2">
      <c r="D381" s="81">
        <v>5202</v>
      </c>
      <c r="F381" s="59" t="s">
        <v>29</v>
      </c>
      <c r="G381" s="101" t="s">
        <v>476</v>
      </c>
      <c r="H381" s="59"/>
      <c r="I381" s="321"/>
      <c r="J381" s="355"/>
      <c r="K381" s="354"/>
      <c r="L381" s="102" t="s">
        <v>53</v>
      </c>
      <c r="M381" s="60">
        <f>VLOOKUP(D381,[1]גיליון3!$A:$C,3,0)</f>
        <v>456</v>
      </c>
      <c r="N381" s="59">
        <v>24</v>
      </c>
      <c r="O381" s="51">
        <f t="shared" si="10"/>
        <v>480</v>
      </c>
      <c r="P381" s="11"/>
      <c r="Q381" s="62"/>
      <c r="R381" s="53">
        <f t="shared" si="11"/>
        <v>0</v>
      </c>
    </row>
    <row r="382" spans="1:43" ht="15.75" x14ac:dyDescent="0.2">
      <c r="D382" s="81">
        <v>5203</v>
      </c>
      <c r="F382" s="59" t="s">
        <v>29</v>
      </c>
      <c r="G382" s="101" t="s">
        <v>477</v>
      </c>
      <c r="H382" s="59">
        <v>408</v>
      </c>
      <c r="I382" s="321"/>
      <c r="J382" s="355"/>
      <c r="K382" s="354"/>
      <c r="L382" s="102" t="s">
        <v>53</v>
      </c>
      <c r="M382" s="60">
        <f>VLOOKUP(D382,[1]גיליון3!$A:$C,3,0)</f>
        <v>96</v>
      </c>
      <c r="N382" s="59">
        <v>72</v>
      </c>
      <c r="O382" s="51">
        <f t="shared" si="10"/>
        <v>168</v>
      </c>
      <c r="P382" s="11"/>
      <c r="Q382" s="62"/>
      <c r="R382" s="53">
        <f t="shared" si="11"/>
        <v>0</v>
      </c>
    </row>
    <row r="383" spans="1:43" ht="15.75" x14ac:dyDescent="0.2">
      <c r="D383" s="81">
        <v>5204</v>
      </c>
      <c r="F383" s="59" t="s">
        <v>29</v>
      </c>
      <c r="G383" s="101" t="s">
        <v>478</v>
      </c>
      <c r="H383" s="59">
        <v>408</v>
      </c>
      <c r="I383" s="321"/>
      <c r="J383" s="355"/>
      <c r="K383" s="354"/>
      <c r="L383" s="102" t="s">
        <v>53</v>
      </c>
      <c r="M383" s="60">
        <f>VLOOKUP(D383,[1]גיליון3!$A:$C,3,0)</f>
        <v>144</v>
      </c>
      <c r="N383" s="59">
        <v>96</v>
      </c>
      <c r="O383" s="51">
        <f t="shared" si="10"/>
        <v>240</v>
      </c>
      <c r="P383" s="11"/>
      <c r="Q383" s="62"/>
      <c r="R383" s="53">
        <f t="shared" si="11"/>
        <v>0</v>
      </c>
    </row>
    <row r="384" spans="1:43" ht="15.75" x14ac:dyDescent="0.2">
      <c r="D384" s="81">
        <v>5205</v>
      </c>
      <c r="F384" s="59" t="s">
        <v>29</v>
      </c>
      <c r="G384" s="101" t="s">
        <v>479</v>
      </c>
      <c r="H384" s="59"/>
      <c r="I384" s="321"/>
      <c r="J384" s="355"/>
      <c r="K384" s="354"/>
      <c r="L384" s="102" t="s">
        <v>53</v>
      </c>
      <c r="M384" s="60">
        <f>VLOOKUP(D384,[1]גיליון3!$A:$C,3,0)</f>
        <v>24</v>
      </c>
      <c r="N384" s="59">
        <v>24</v>
      </c>
      <c r="O384" s="51">
        <f t="shared" si="10"/>
        <v>48</v>
      </c>
      <c r="P384" s="11"/>
      <c r="Q384" s="62"/>
      <c r="R384" s="53">
        <f t="shared" si="11"/>
        <v>0</v>
      </c>
    </row>
    <row r="385" spans="4:18" ht="15.75" x14ac:dyDescent="0.2">
      <c r="D385" s="81">
        <v>5206</v>
      </c>
      <c r="F385" s="59" t="s">
        <v>29</v>
      </c>
      <c r="G385" s="101" t="s">
        <v>480</v>
      </c>
      <c r="H385" s="59"/>
      <c r="I385" s="321"/>
      <c r="J385" s="355"/>
      <c r="K385" s="354"/>
      <c r="L385" s="102" t="s">
        <v>53</v>
      </c>
      <c r="M385" s="60">
        <f>VLOOKUP(D385,[1]גיליון3!$A:$C,3,0)</f>
        <v>72</v>
      </c>
      <c r="N385" s="59"/>
      <c r="O385" s="51">
        <f t="shared" si="10"/>
        <v>72</v>
      </c>
      <c r="P385" s="11"/>
      <c r="Q385" s="62"/>
      <c r="R385" s="53">
        <f t="shared" si="11"/>
        <v>0</v>
      </c>
    </row>
    <row r="386" spans="4:18" ht="15.75" x14ac:dyDescent="0.2">
      <c r="D386" s="81">
        <v>5207</v>
      </c>
      <c r="F386" s="59" t="s">
        <v>29</v>
      </c>
      <c r="G386" s="101" t="s">
        <v>481</v>
      </c>
      <c r="H386" s="59"/>
      <c r="I386" s="321"/>
      <c r="J386" s="355"/>
      <c r="K386" s="354"/>
      <c r="L386" s="102" t="s">
        <v>53</v>
      </c>
      <c r="M386" s="60">
        <f>VLOOKUP(D386,[1]גיליון3!$A:$C,3,0)</f>
        <v>576</v>
      </c>
      <c r="N386" s="59">
        <v>24</v>
      </c>
      <c r="O386" s="51">
        <f t="shared" si="10"/>
        <v>600</v>
      </c>
      <c r="P386" s="11"/>
      <c r="Q386" s="62"/>
      <c r="R386" s="53">
        <f t="shared" si="11"/>
        <v>0</v>
      </c>
    </row>
    <row r="387" spans="4:18" ht="15.75" x14ac:dyDescent="0.2">
      <c r="D387" s="81">
        <v>5208</v>
      </c>
      <c r="F387" s="59" t="s">
        <v>29</v>
      </c>
      <c r="G387" s="101" t="s">
        <v>482</v>
      </c>
      <c r="H387" s="59"/>
      <c r="I387" s="321"/>
      <c r="J387" s="355"/>
      <c r="K387" s="354"/>
      <c r="L387" s="102" t="s">
        <v>53</v>
      </c>
      <c r="M387" s="60">
        <f>VLOOKUP(D387,[1]גיליון3!$A:$C,3,0)</f>
        <v>408</v>
      </c>
      <c r="N387" s="59"/>
      <c r="O387" s="51">
        <f t="shared" si="10"/>
        <v>408</v>
      </c>
      <c r="P387" s="11"/>
      <c r="Q387" s="62"/>
      <c r="R387" s="53">
        <f t="shared" si="11"/>
        <v>0</v>
      </c>
    </row>
    <row r="388" spans="4:18" ht="15.75" x14ac:dyDescent="0.2">
      <c r="D388" s="81">
        <v>5209</v>
      </c>
      <c r="F388" s="59" t="s">
        <v>29</v>
      </c>
      <c r="G388" s="101" t="s">
        <v>483</v>
      </c>
      <c r="H388" s="59"/>
      <c r="I388" s="321"/>
      <c r="J388" s="355"/>
      <c r="K388" s="354"/>
      <c r="L388" s="102" t="s">
        <v>53</v>
      </c>
      <c r="M388" s="60">
        <f>VLOOKUP(D388,[1]גיליון3!$A:$C,3,0)</f>
        <v>360</v>
      </c>
      <c r="N388" s="59"/>
      <c r="O388" s="51">
        <f t="shared" si="10"/>
        <v>360</v>
      </c>
      <c r="P388" s="11"/>
      <c r="Q388" s="62"/>
      <c r="R388" s="53">
        <f t="shared" si="11"/>
        <v>0</v>
      </c>
    </row>
    <row r="389" spans="4:18" ht="15.75" x14ac:dyDescent="0.2">
      <c r="D389" s="232">
        <v>5894</v>
      </c>
      <c r="F389" s="59" t="s">
        <v>29</v>
      </c>
      <c r="G389" s="101" t="s">
        <v>484</v>
      </c>
      <c r="H389" s="59"/>
      <c r="I389" s="321"/>
      <c r="J389" s="355"/>
      <c r="K389" s="354"/>
      <c r="L389" s="101" t="s">
        <v>32</v>
      </c>
      <c r="M389" s="60">
        <f>VLOOKUP(D389,[1]גיליון3!$A:$C,3,0)</f>
        <v>111</v>
      </c>
      <c r="N389" s="59">
        <v>6</v>
      </c>
      <c r="O389" s="51">
        <f t="shared" si="10"/>
        <v>117</v>
      </c>
      <c r="P389" s="11"/>
      <c r="Q389" s="62"/>
      <c r="R389" s="53">
        <f t="shared" si="11"/>
        <v>0</v>
      </c>
    </row>
    <row r="390" spans="4:18" ht="15.75" x14ac:dyDescent="0.2">
      <c r="D390" s="232">
        <v>5898</v>
      </c>
      <c r="F390" s="59" t="s">
        <v>29</v>
      </c>
      <c r="G390" s="233" t="s">
        <v>485</v>
      </c>
      <c r="H390" s="59"/>
      <c r="I390" s="321"/>
      <c r="J390" s="355"/>
      <c r="K390" s="354"/>
      <c r="L390" s="101" t="s">
        <v>486</v>
      </c>
      <c r="M390" s="60">
        <f>VLOOKUP(D390,[1]גיליון3!$A:$C,3,0)</f>
        <v>238</v>
      </c>
      <c r="N390" s="59"/>
      <c r="O390" s="51">
        <f t="shared" si="10"/>
        <v>238</v>
      </c>
      <c r="P390" s="11"/>
      <c r="Q390" s="62"/>
      <c r="R390" s="53">
        <f t="shared" si="11"/>
        <v>0</v>
      </c>
    </row>
    <row r="391" spans="4:18" ht="15.75" x14ac:dyDescent="0.2">
      <c r="D391" s="87"/>
      <c r="F391" s="59" t="s">
        <v>29</v>
      </c>
      <c r="G391" s="59" t="s">
        <v>487</v>
      </c>
      <c r="H391" s="59">
        <v>411</v>
      </c>
      <c r="I391" s="321"/>
      <c r="J391" s="355"/>
      <c r="K391" s="354"/>
      <c r="L391" s="59" t="s">
        <v>32</v>
      </c>
      <c r="M391" s="106">
        <v>0</v>
      </c>
      <c r="N391" s="59">
        <v>312</v>
      </c>
      <c r="O391" s="51">
        <f t="shared" si="10"/>
        <v>312</v>
      </c>
      <c r="P391" s="5"/>
      <c r="Q391" s="62"/>
      <c r="R391" s="53">
        <f t="shared" si="11"/>
        <v>0</v>
      </c>
    </row>
    <row r="392" spans="4:18" ht="15.75" x14ac:dyDescent="0.2">
      <c r="D392" s="87"/>
      <c r="F392" s="59" t="s">
        <v>29</v>
      </c>
      <c r="G392" s="59" t="s">
        <v>488</v>
      </c>
      <c r="H392" s="59"/>
      <c r="I392" s="321"/>
      <c r="J392" s="355"/>
      <c r="K392" s="354"/>
      <c r="L392" s="59" t="s">
        <v>32</v>
      </c>
      <c r="M392" s="60"/>
      <c r="N392" s="59"/>
      <c r="O392" s="51">
        <f t="shared" si="10"/>
        <v>0</v>
      </c>
      <c r="P392" s="5"/>
      <c r="Q392" s="62"/>
      <c r="R392" s="53">
        <f t="shared" si="11"/>
        <v>0</v>
      </c>
    </row>
    <row r="393" spans="4:18" ht="15.75" x14ac:dyDescent="0.2">
      <c r="D393" s="87"/>
      <c r="E393" s="234"/>
      <c r="F393" s="59" t="s">
        <v>29</v>
      </c>
      <c r="G393" s="59" t="s">
        <v>489</v>
      </c>
      <c r="H393" s="59"/>
      <c r="I393" s="321"/>
      <c r="J393" s="355"/>
      <c r="K393" s="354"/>
      <c r="L393" s="59" t="s">
        <v>32</v>
      </c>
      <c r="M393" s="60">
        <v>252</v>
      </c>
      <c r="N393" s="59">
        <v>89</v>
      </c>
      <c r="O393" s="51">
        <f t="shared" si="10"/>
        <v>341</v>
      </c>
      <c r="P393" s="5"/>
      <c r="Q393" s="62"/>
      <c r="R393" s="53">
        <f t="shared" si="11"/>
        <v>0</v>
      </c>
    </row>
    <row r="394" spans="4:18" ht="15.75" x14ac:dyDescent="0.2">
      <c r="D394" s="87"/>
      <c r="E394" s="234"/>
      <c r="F394" s="59" t="s">
        <v>29</v>
      </c>
      <c r="G394" s="59" t="s">
        <v>490</v>
      </c>
      <c r="H394" s="59">
        <v>1359</v>
      </c>
      <c r="I394" s="321"/>
      <c r="J394" s="355"/>
      <c r="K394" s="354"/>
      <c r="L394" s="59" t="s">
        <v>32</v>
      </c>
      <c r="M394" s="60"/>
      <c r="N394" s="59">
        <v>3</v>
      </c>
      <c r="O394" s="51">
        <f t="shared" si="10"/>
        <v>3</v>
      </c>
      <c r="P394" s="5"/>
      <c r="Q394" s="62"/>
      <c r="R394" s="53">
        <f t="shared" si="11"/>
        <v>0</v>
      </c>
    </row>
    <row r="395" spans="4:18" ht="16.5" thickBot="1" x14ac:dyDescent="0.25">
      <c r="D395" s="87"/>
      <c r="E395" s="234"/>
      <c r="F395" s="59" t="s">
        <v>29</v>
      </c>
      <c r="G395" s="59" t="s">
        <v>491</v>
      </c>
      <c r="H395" s="59"/>
      <c r="I395" s="321"/>
      <c r="J395" s="355"/>
      <c r="K395" s="354"/>
      <c r="L395" s="59" t="s">
        <v>32</v>
      </c>
      <c r="M395" s="60"/>
      <c r="N395" s="104">
        <v>8</v>
      </c>
      <c r="O395" s="51">
        <f t="shared" si="10"/>
        <v>8</v>
      </c>
      <c r="P395" s="4"/>
      <c r="Q395" s="209"/>
      <c r="R395" s="53">
        <f t="shared" si="11"/>
        <v>0</v>
      </c>
    </row>
    <row r="396" spans="4:18" ht="15.75" x14ac:dyDescent="0.2">
      <c r="D396" s="87"/>
      <c r="E396" s="234"/>
      <c r="F396" s="59" t="s">
        <v>29</v>
      </c>
      <c r="G396" s="235" t="s">
        <v>492</v>
      </c>
      <c r="H396" s="104" t="s">
        <v>493</v>
      </c>
      <c r="I396" s="321"/>
      <c r="J396" s="356" t="s">
        <v>494</v>
      </c>
      <c r="K396" s="356" t="s">
        <v>108</v>
      </c>
      <c r="L396" s="104" t="s">
        <v>131</v>
      </c>
      <c r="M396" s="106">
        <v>132</v>
      </c>
      <c r="N396" s="104">
        <v>564</v>
      </c>
      <c r="O396" s="51">
        <f t="shared" si="10"/>
        <v>696</v>
      </c>
      <c r="P396" s="16"/>
      <c r="Q396" s="209"/>
      <c r="R396" s="53">
        <f t="shared" si="11"/>
        <v>0</v>
      </c>
    </row>
    <row r="397" spans="4:18" ht="15.75" x14ac:dyDescent="0.2">
      <c r="D397" s="87"/>
      <c r="E397" s="234"/>
      <c r="F397" s="59" t="s">
        <v>29</v>
      </c>
      <c r="G397" s="235" t="s">
        <v>495</v>
      </c>
      <c r="H397" s="104">
        <v>1160</v>
      </c>
      <c r="I397" s="321"/>
      <c r="J397" s="356"/>
      <c r="K397" s="356"/>
      <c r="L397" s="104" t="s">
        <v>53</v>
      </c>
      <c r="M397" s="106">
        <v>7192</v>
      </c>
      <c r="N397" s="104">
        <v>500</v>
      </c>
      <c r="O397" s="51">
        <f t="shared" si="10"/>
        <v>7692</v>
      </c>
      <c r="P397" s="17"/>
      <c r="Q397" s="209"/>
      <c r="R397" s="53">
        <f t="shared" si="11"/>
        <v>0</v>
      </c>
    </row>
    <row r="398" spans="4:18" ht="15.75" x14ac:dyDescent="0.2">
      <c r="D398" s="87"/>
      <c r="E398" s="234"/>
      <c r="F398" s="59" t="s">
        <v>29</v>
      </c>
      <c r="G398" s="235" t="s">
        <v>496</v>
      </c>
      <c r="H398" s="104">
        <v>329</v>
      </c>
      <c r="I398" s="321"/>
      <c r="J398" s="356"/>
      <c r="K398" s="356"/>
      <c r="L398" s="104" t="s">
        <v>131</v>
      </c>
      <c r="M398" s="106">
        <v>720</v>
      </c>
      <c r="N398" s="104">
        <v>1368</v>
      </c>
      <c r="O398" s="51">
        <f t="shared" si="10"/>
        <v>2088</v>
      </c>
      <c r="P398" s="8"/>
      <c r="Q398" s="209"/>
      <c r="R398" s="53">
        <f t="shared" si="11"/>
        <v>0</v>
      </c>
    </row>
    <row r="399" spans="4:18" ht="15.75" x14ac:dyDescent="0.2">
      <c r="D399" s="87"/>
      <c r="E399" s="234"/>
      <c r="F399" s="59" t="s">
        <v>29</v>
      </c>
      <c r="G399" s="235" t="s">
        <v>497</v>
      </c>
      <c r="H399" s="104">
        <v>329</v>
      </c>
      <c r="I399" s="321"/>
      <c r="J399" s="356"/>
      <c r="K399" s="356"/>
      <c r="L399" s="104" t="s">
        <v>53</v>
      </c>
      <c r="M399" s="106">
        <v>9084</v>
      </c>
      <c r="N399" s="59">
        <v>916</v>
      </c>
      <c r="O399" s="51">
        <f t="shared" si="10"/>
        <v>10000</v>
      </c>
      <c r="P399" s="8"/>
      <c r="Q399" s="209"/>
      <c r="R399" s="53">
        <f t="shared" si="11"/>
        <v>0</v>
      </c>
    </row>
    <row r="400" spans="4:18" ht="16.5" thickBot="1" x14ac:dyDescent="0.25">
      <c r="D400" s="87"/>
      <c r="E400" s="234"/>
      <c r="F400" s="59" t="s">
        <v>29</v>
      </c>
      <c r="G400" s="59" t="s">
        <v>498</v>
      </c>
      <c r="H400" s="59">
        <v>408</v>
      </c>
      <c r="I400" s="321"/>
      <c r="J400" s="59"/>
      <c r="K400" s="356"/>
      <c r="L400" s="59" t="s">
        <v>206</v>
      </c>
      <c r="M400" s="60"/>
      <c r="N400" s="59"/>
      <c r="O400" s="51">
        <f t="shared" si="10"/>
        <v>0</v>
      </c>
      <c r="P400" s="6"/>
      <c r="Q400" s="150"/>
      <c r="R400" s="53">
        <f t="shared" si="11"/>
        <v>0</v>
      </c>
    </row>
    <row r="401" spans="4:18" ht="16.5" thickBot="1" x14ac:dyDescent="0.25">
      <c r="D401" s="81">
        <v>2287</v>
      </c>
      <c r="E401" s="234"/>
      <c r="F401" s="219" t="s">
        <v>172</v>
      </c>
      <c r="G401" s="169" t="s">
        <v>499</v>
      </c>
      <c r="H401" s="220"/>
      <c r="I401" s="321"/>
      <c r="J401" s="169" t="s">
        <v>500</v>
      </c>
      <c r="K401" s="357" t="s">
        <v>501</v>
      </c>
      <c r="L401" s="236" t="s">
        <v>53</v>
      </c>
      <c r="M401" s="171">
        <v>0</v>
      </c>
      <c r="N401" s="220"/>
      <c r="O401" s="51">
        <f t="shared" si="10"/>
        <v>0</v>
      </c>
      <c r="P401" s="12"/>
      <c r="Q401" s="154"/>
      <c r="R401" s="53">
        <f t="shared" si="11"/>
        <v>0</v>
      </c>
    </row>
    <row r="402" spans="4:18" ht="16.5" thickBot="1" x14ac:dyDescent="0.25">
      <c r="D402" s="81">
        <v>4054</v>
      </c>
      <c r="E402" s="234"/>
      <c r="F402" s="224" t="s">
        <v>172</v>
      </c>
      <c r="G402" s="225" t="s">
        <v>502</v>
      </c>
      <c r="H402" s="123"/>
      <c r="I402" s="321"/>
      <c r="J402" s="225" t="s">
        <v>500</v>
      </c>
      <c r="K402" s="357"/>
      <c r="L402" s="226" t="s">
        <v>53</v>
      </c>
      <c r="M402" s="124">
        <f>VLOOKUP(D402,[1]גיליון3!$A:$C,3,0)</f>
        <v>490</v>
      </c>
      <c r="N402" s="123">
        <v>60</v>
      </c>
      <c r="O402" s="51">
        <f t="shared" si="10"/>
        <v>550</v>
      </c>
      <c r="P402" s="11"/>
      <c r="Q402" s="62"/>
      <c r="R402" s="53">
        <f t="shared" si="11"/>
        <v>0</v>
      </c>
    </row>
    <row r="403" spans="4:18" ht="16.5" thickBot="1" x14ac:dyDescent="0.25">
      <c r="D403" s="81">
        <v>4055</v>
      </c>
      <c r="E403" s="234"/>
      <c r="F403" s="224" t="s">
        <v>172</v>
      </c>
      <c r="G403" s="225" t="s">
        <v>503</v>
      </c>
      <c r="H403" s="123"/>
      <c r="I403" s="321"/>
      <c r="J403" s="225" t="s">
        <v>500</v>
      </c>
      <c r="K403" s="357"/>
      <c r="L403" s="226" t="s">
        <v>53</v>
      </c>
      <c r="M403" s="124">
        <f>VLOOKUP(D403,[1]גיליון3!$A:$C,3,0)</f>
        <v>370</v>
      </c>
      <c r="N403" s="123">
        <v>220</v>
      </c>
      <c r="O403" s="51">
        <f t="shared" si="10"/>
        <v>590</v>
      </c>
      <c r="P403" s="11"/>
      <c r="Q403" s="62"/>
      <c r="R403" s="53">
        <f t="shared" si="11"/>
        <v>0</v>
      </c>
    </row>
    <row r="404" spans="4:18" ht="16.5" thickBot="1" x14ac:dyDescent="0.25">
      <c r="D404" s="81">
        <v>4056</v>
      </c>
      <c r="E404" s="234"/>
      <c r="F404" s="224" t="s">
        <v>172</v>
      </c>
      <c r="G404" s="225" t="s">
        <v>504</v>
      </c>
      <c r="H404" s="123"/>
      <c r="I404" s="321"/>
      <c r="J404" s="225" t="s">
        <v>500</v>
      </c>
      <c r="K404" s="357"/>
      <c r="L404" s="226" t="s">
        <v>53</v>
      </c>
      <c r="M404" s="124">
        <f>VLOOKUP(D404,[1]גיליון3!$A:$C,3,0)</f>
        <v>330</v>
      </c>
      <c r="N404" s="123">
        <v>380</v>
      </c>
      <c r="O404" s="51">
        <f t="shared" si="10"/>
        <v>710</v>
      </c>
      <c r="P404" s="11"/>
      <c r="Q404" s="62"/>
      <c r="R404" s="53">
        <f t="shared" si="11"/>
        <v>0</v>
      </c>
    </row>
    <row r="405" spans="4:18" ht="16.5" thickBot="1" x14ac:dyDescent="0.25">
      <c r="D405" s="81">
        <v>4057</v>
      </c>
      <c r="E405" s="234"/>
      <c r="F405" s="224" t="s">
        <v>172</v>
      </c>
      <c r="G405" s="225" t="s">
        <v>505</v>
      </c>
      <c r="H405" s="123"/>
      <c r="I405" s="321"/>
      <c r="J405" s="225" t="s">
        <v>500</v>
      </c>
      <c r="K405" s="357"/>
      <c r="L405" s="226" t="s">
        <v>53</v>
      </c>
      <c r="M405" s="124">
        <f>VLOOKUP(D405,[1]גיליון3!$A:$C,3,0)</f>
        <v>370</v>
      </c>
      <c r="N405" s="123">
        <v>100</v>
      </c>
      <c r="O405" s="51">
        <f t="shared" si="10"/>
        <v>470</v>
      </c>
      <c r="P405" s="11"/>
      <c r="Q405" s="62"/>
      <c r="R405" s="53">
        <f t="shared" si="11"/>
        <v>0</v>
      </c>
    </row>
    <row r="406" spans="4:18" ht="16.5" thickBot="1" x14ac:dyDescent="0.25">
      <c r="D406" s="81">
        <v>4058</v>
      </c>
      <c r="E406" s="234"/>
      <c r="F406" s="224" t="s">
        <v>172</v>
      </c>
      <c r="G406" s="225" t="s">
        <v>506</v>
      </c>
      <c r="H406" s="123"/>
      <c r="I406" s="321"/>
      <c r="J406" s="225" t="s">
        <v>500</v>
      </c>
      <c r="K406" s="357"/>
      <c r="L406" s="226" t="s">
        <v>53</v>
      </c>
      <c r="M406" s="179">
        <v>0</v>
      </c>
      <c r="N406" s="123">
        <v>130</v>
      </c>
      <c r="O406" s="51">
        <f t="shared" si="10"/>
        <v>130</v>
      </c>
      <c r="P406" s="11"/>
      <c r="Q406" s="62"/>
      <c r="R406" s="53">
        <f t="shared" si="11"/>
        <v>0</v>
      </c>
    </row>
    <row r="407" spans="4:18" ht="16.5" thickBot="1" x14ac:dyDescent="0.25">
      <c r="D407" s="81">
        <v>4059</v>
      </c>
      <c r="E407" s="234"/>
      <c r="F407" s="224" t="s">
        <v>172</v>
      </c>
      <c r="G407" s="225" t="s">
        <v>507</v>
      </c>
      <c r="H407" s="123"/>
      <c r="I407" s="321"/>
      <c r="J407" s="225" t="s">
        <v>500</v>
      </c>
      <c r="K407" s="357"/>
      <c r="L407" s="226" t="s">
        <v>53</v>
      </c>
      <c r="M407" s="124">
        <f>VLOOKUP(D407,[1]גיליון3!$A:$C,3,0)</f>
        <v>300</v>
      </c>
      <c r="N407" s="123">
        <v>230</v>
      </c>
      <c r="O407" s="51">
        <f t="shared" si="10"/>
        <v>530</v>
      </c>
      <c r="P407" s="11"/>
      <c r="Q407" s="62"/>
      <c r="R407" s="53">
        <f t="shared" si="11"/>
        <v>0</v>
      </c>
    </row>
    <row r="408" spans="4:18" ht="16.5" thickBot="1" x14ac:dyDescent="0.25">
      <c r="D408" s="81">
        <v>4060</v>
      </c>
      <c r="E408" s="234"/>
      <c r="F408" s="224" t="s">
        <v>172</v>
      </c>
      <c r="G408" s="225" t="s">
        <v>508</v>
      </c>
      <c r="H408" s="123"/>
      <c r="I408" s="321"/>
      <c r="J408" s="225" t="s">
        <v>500</v>
      </c>
      <c r="K408" s="357"/>
      <c r="L408" s="226" t="s">
        <v>53</v>
      </c>
      <c r="M408" s="124">
        <f>VLOOKUP(D408,[1]גיליון3!$A:$C,3,0)</f>
        <v>920</v>
      </c>
      <c r="N408" s="123">
        <v>140</v>
      </c>
      <c r="O408" s="51">
        <f t="shared" si="10"/>
        <v>1060</v>
      </c>
      <c r="P408" s="11"/>
      <c r="Q408" s="62"/>
      <c r="R408" s="53">
        <f t="shared" si="11"/>
        <v>0</v>
      </c>
    </row>
    <row r="409" spans="4:18" ht="16.5" thickBot="1" x14ac:dyDescent="0.25">
      <c r="D409" s="81">
        <v>4061</v>
      </c>
      <c r="E409" s="234"/>
      <c r="F409" s="224" t="s">
        <v>172</v>
      </c>
      <c r="G409" s="225" t="s">
        <v>509</v>
      </c>
      <c r="H409" s="123"/>
      <c r="I409" s="321"/>
      <c r="J409" s="225" t="s">
        <v>500</v>
      </c>
      <c r="K409" s="357"/>
      <c r="L409" s="226" t="s">
        <v>53</v>
      </c>
      <c r="M409" s="124">
        <f>VLOOKUP(D409,[1]גיליון3!$A:$C,3,0)</f>
        <v>1020</v>
      </c>
      <c r="N409" s="123">
        <v>450</v>
      </c>
      <c r="O409" s="51">
        <f t="shared" si="10"/>
        <v>1470</v>
      </c>
      <c r="P409" s="11"/>
      <c r="Q409" s="62"/>
      <c r="R409" s="53">
        <f t="shared" si="11"/>
        <v>0</v>
      </c>
    </row>
    <row r="410" spans="4:18" ht="16.5" thickBot="1" x14ac:dyDescent="0.25">
      <c r="D410" s="81">
        <v>4062</v>
      </c>
      <c r="E410" s="234"/>
      <c r="F410" s="224" t="s">
        <v>172</v>
      </c>
      <c r="G410" s="225" t="s">
        <v>510</v>
      </c>
      <c r="H410" s="123"/>
      <c r="I410" s="321"/>
      <c r="J410" s="225" t="s">
        <v>500</v>
      </c>
      <c r="K410" s="357"/>
      <c r="L410" s="226" t="s">
        <v>53</v>
      </c>
      <c r="M410" s="124">
        <f>VLOOKUP(D410,[1]גיליון3!$A:$C,3,0)</f>
        <v>400</v>
      </c>
      <c r="N410" s="123">
        <v>260</v>
      </c>
      <c r="O410" s="51">
        <f t="shared" si="10"/>
        <v>660</v>
      </c>
      <c r="P410" s="11"/>
      <c r="Q410" s="62"/>
      <c r="R410" s="53">
        <f t="shared" si="11"/>
        <v>0</v>
      </c>
    </row>
    <row r="411" spans="4:18" ht="16.5" thickBot="1" x14ac:dyDescent="0.25">
      <c r="D411" s="81">
        <v>4063</v>
      </c>
      <c r="E411" s="234"/>
      <c r="F411" s="224" t="s">
        <v>172</v>
      </c>
      <c r="G411" s="225" t="s">
        <v>511</v>
      </c>
      <c r="H411" s="123"/>
      <c r="I411" s="321"/>
      <c r="J411" s="225" t="s">
        <v>500</v>
      </c>
      <c r="K411" s="357"/>
      <c r="L411" s="226" t="s">
        <v>53</v>
      </c>
      <c r="M411" s="179">
        <v>0</v>
      </c>
      <c r="N411" s="123">
        <v>130</v>
      </c>
      <c r="O411" s="51">
        <f t="shared" si="10"/>
        <v>130</v>
      </c>
      <c r="P411" s="11"/>
      <c r="Q411" s="62"/>
      <c r="R411" s="53">
        <f t="shared" si="11"/>
        <v>0</v>
      </c>
    </row>
    <row r="412" spans="4:18" ht="16.5" thickBot="1" x14ac:dyDescent="0.25">
      <c r="D412" s="81">
        <v>5245</v>
      </c>
      <c r="E412" s="234"/>
      <c r="F412" s="224" t="s">
        <v>172</v>
      </c>
      <c r="G412" s="225" t="s">
        <v>512</v>
      </c>
      <c r="H412" s="123"/>
      <c r="I412" s="321"/>
      <c r="J412" s="123" t="s">
        <v>513</v>
      </c>
      <c r="K412" s="357"/>
      <c r="L412" s="226" t="s">
        <v>82</v>
      </c>
      <c r="M412" s="124">
        <f>VLOOKUP(D412,[1]גיליון3!$A:$C,3,0)</f>
        <v>1150</v>
      </c>
      <c r="N412" s="123">
        <v>270</v>
      </c>
      <c r="O412" s="51">
        <f t="shared" si="10"/>
        <v>1420</v>
      </c>
      <c r="P412" s="11"/>
      <c r="Q412" s="62"/>
      <c r="R412" s="53">
        <f t="shared" si="11"/>
        <v>0</v>
      </c>
    </row>
    <row r="413" spans="4:18" ht="16.5" thickBot="1" x14ac:dyDescent="0.25">
      <c r="D413" s="232">
        <v>5925</v>
      </c>
      <c r="E413" s="234"/>
      <c r="F413" s="224" t="s">
        <v>172</v>
      </c>
      <c r="G413" s="225" t="s">
        <v>514</v>
      </c>
      <c r="H413" s="123"/>
      <c r="I413" s="321"/>
      <c r="J413" s="237" t="s">
        <v>515</v>
      </c>
      <c r="K413" s="357"/>
      <c r="L413" s="225" t="s">
        <v>53</v>
      </c>
      <c r="M413" s="124">
        <f>VLOOKUP(D413,[1]גיליון3!$A:$C,3,0)</f>
        <v>1630</v>
      </c>
      <c r="N413" s="123">
        <v>1</v>
      </c>
      <c r="O413" s="51">
        <f t="shared" si="10"/>
        <v>1631</v>
      </c>
      <c r="P413" s="11"/>
      <c r="Q413" s="62"/>
      <c r="R413" s="53">
        <f t="shared" si="11"/>
        <v>0</v>
      </c>
    </row>
    <row r="414" spans="4:18" ht="16.5" thickBot="1" x14ac:dyDescent="0.25">
      <c r="D414" s="81">
        <v>5246</v>
      </c>
      <c r="E414" s="234"/>
      <c r="F414" s="224" t="s">
        <v>172</v>
      </c>
      <c r="G414" s="225" t="s">
        <v>516</v>
      </c>
      <c r="H414" s="123">
        <v>1181</v>
      </c>
      <c r="I414" s="321"/>
      <c r="J414" s="123" t="s">
        <v>517</v>
      </c>
      <c r="K414" s="357"/>
      <c r="L414" s="226" t="s">
        <v>53</v>
      </c>
      <c r="M414" s="124">
        <f>VLOOKUP(D414,[1]גיליון3!$A:$C,3,0)</f>
        <v>31</v>
      </c>
      <c r="N414" s="123">
        <v>64</v>
      </c>
      <c r="O414" s="51">
        <f t="shared" si="10"/>
        <v>95</v>
      </c>
      <c r="P414" s="11"/>
      <c r="Q414" s="62"/>
      <c r="R414" s="53">
        <f t="shared" si="11"/>
        <v>0</v>
      </c>
    </row>
    <row r="415" spans="4:18" ht="16.5" thickBot="1" x14ac:dyDescent="0.25">
      <c r="D415" s="81">
        <v>5247</v>
      </c>
      <c r="E415" s="234"/>
      <c r="F415" s="224" t="s">
        <v>172</v>
      </c>
      <c r="G415" s="225" t="s">
        <v>518</v>
      </c>
      <c r="H415" s="123">
        <v>1181</v>
      </c>
      <c r="I415" s="321"/>
      <c r="J415" s="123" t="s">
        <v>517</v>
      </c>
      <c r="K415" s="357"/>
      <c r="L415" s="226" t="s">
        <v>53</v>
      </c>
      <c r="M415" s="124">
        <f>VLOOKUP(D415,[1]גיליון3!$A:$C,3,0)</f>
        <v>26</v>
      </c>
      <c r="N415" s="123">
        <v>179</v>
      </c>
      <c r="O415" s="51">
        <f t="shared" si="10"/>
        <v>205</v>
      </c>
      <c r="P415" s="11"/>
      <c r="Q415" s="62"/>
      <c r="R415" s="53">
        <f t="shared" si="11"/>
        <v>0</v>
      </c>
    </row>
    <row r="416" spans="4:18" ht="16.5" thickBot="1" x14ac:dyDescent="0.25">
      <c r="D416" s="81">
        <v>5250</v>
      </c>
      <c r="E416" s="234"/>
      <c r="F416" s="224" t="s">
        <v>172</v>
      </c>
      <c r="G416" s="225" t="s">
        <v>519</v>
      </c>
      <c r="H416" s="123">
        <v>1181</v>
      </c>
      <c r="I416" s="321"/>
      <c r="J416" s="123" t="s">
        <v>517</v>
      </c>
      <c r="K416" s="357"/>
      <c r="L416" s="226" t="s">
        <v>53</v>
      </c>
      <c r="M416" s="124">
        <f>VLOOKUP(D416,[1]גיליון3!$A:$C,3,0)</f>
        <v>7</v>
      </c>
      <c r="N416" s="123">
        <v>155</v>
      </c>
      <c r="O416" s="51">
        <f t="shared" si="10"/>
        <v>162</v>
      </c>
      <c r="P416" s="11"/>
      <c r="Q416" s="62"/>
      <c r="R416" s="53">
        <f t="shared" si="11"/>
        <v>0</v>
      </c>
    </row>
    <row r="417" spans="4:18" ht="16.5" thickBot="1" x14ac:dyDescent="0.25">
      <c r="D417" s="81">
        <v>5251</v>
      </c>
      <c r="E417" s="234"/>
      <c r="F417" s="224" t="s">
        <v>172</v>
      </c>
      <c r="G417" s="225" t="s">
        <v>520</v>
      </c>
      <c r="H417" s="123">
        <v>1181</v>
      </c>
      <c r="I417" s="321"/>
      <c r="J417" s="123" t="s">
        <v>517</v>
      </c>
      <c r="K417" s="357"/>
      <c r="L417" s="226" t="s">
        <v>53</v>
      </c>
      <c r="M417" s="124">
        <f>VLOOKUP(D417,[1]גיליון3!$A:$C,3,0)</f>
        <v>37</v>
      </c>
      <c r="N417" s="123">
        <v>10</v>
      </c>
      <c r="O417" s="51">
        <f t="shared" si="10"/>
        <v>47</v>
      </c>
      <c r="P417" s="11"/>
      <c r="Q417" s="62"/>
      <c r="R417" s="53">
        <f t="shared" si="11"/>
        <v>0</v>
      </c>
    </row>
    <row r="418" spans="4:18" ht="16.5" thickBot="1" x14ac:dyDescent="0.25">
      <c r="D418" s="81">
        <v>5252</v>
      </c>
      <c r="E418" s="234"/>
      <c r="F418" s="224" t="s">
        <v>172</v>
      </c>
      <c r="G418" s="225" t="s">
        <v>521</v>
      </c>
      <c r="H418" s="123">
        <v>1181</v>
      </c>
      <c r="I418" s="321"/>
      <c r="J418" s="123" t="s">
        <v>517</v>
      </c>
      <c r="K418" s="357"/>
      <c r="L418" s="226" t="s">
        <v>53</v>
      </c>
      <c r="M418" s="124">
        <f>VLOOKUP(D418,[1]גיליון3!$A:$C,3,0)</f>
        <v>10</v>
      </c>
      <c r="N418" s="123">
        <v>181</v>
      </c>
      <c r="O418" s="51">
        <f t="shared" si="10"/>
        <v>191</v>
      </c>
      <c r="P418" s="11"/>
      <c r="Q418" s="62"/>
      <c r="R418" s="53">
        <f t="shared" si="11"/>
        <v>0</v>
      </c>
    </row>
    <row r="419" spans="4:18" ht="16.5" thickBot="1" x14ac:dyDescent="0.25">
      <c r="D419" s="81">
        <v>5253</v>
      </c>
      <c r="E419" s="234"/>
      <c r="F419" s="224" t="s">
        <v>172</v>
      </c>
      <c r="G419" s="225" t="s">
        <v>522</v>
      </c>
      <c r="H419" s="123">
        <v>1181</v>
      </c>
      <c r="I419" s="321"/>
      <c r="J419" s="123" t="s">
        <v>517</v>
      </c>
      <c r="K419" s="357"/>
      <c r="L419" s="226" t="s">
        <v>53</v>
      </c>
      <c r="M419" s="124">
        <f>VLOOKUP(D419,[1]גיליון3!$A:$C,3,0)</f>
        <v>55</v>
      </c>
      <c r="N419" s="123">
        <v>156</v>
      </c>
      <c r="O419" s="51">
        <f t="shared" ref="O419:O482" si="12">M419+N419</f>
        <v>211</v>
      </c>
      <c r="P419" s="11"/>
      <c r="Q419" s="62"/>
      <c r="R419" s="53">
        <f t="shared" ref="R419:R482" si="13">O419*P419</f>
        <v>0</v>
      </c>
    </row>
    <row r="420" spans="4:18" ht="16.5" thickBot="1" x14ac:dyDescent="0.25">
      <c r="D420" s="81">
        <v>5257</v>
      </c>
      <c r="E420" s="234"/>
      <c r="F420" s="224" t="s">
        <v>172</v>
      </c>
      <c r="G420" s="225" t="s">
        <v>523</v>
      </c>
      <c r="H420" s="123">
        <v>1181</v>
      </c>
      <c r="I420" s="321"/>
      <c r="J420" s="123" t="s">
        <v>517</v>
      </c>
      <c r="K420" s="357"/>
      <c r="L420" s="226" t="s">
        <v>53</v>
      </c>
      <c r="M420" s="124">
        <f>VLOOKUP(D420,[1]גיליון3!$A:$C,3,0)</f>
        <v>35</v>
      </c>
      <c r="N420" s="123">
        <v>125</v>
      </c>
      <c r="O420" s="51">
        <f t="shared" si="12"/>
        <v>160</v>
      </c>
      <c r="P420" s="11"/>
      <c r="Q420" s="62"/>
      <c r="R420" s="53">
        <f t="shared" si="13"/>
        <v>0</v>
      </c>
    </row>
    <row r="421" spans="4:18" ht="16.5" thickBot="1" x14ac:dyDescent="0.25">
      <c r="D421" s="81">
        <v>5258</v>
      </c>
      <c r="E421" s="234"/>
      <c r="F421" s="224" t="s">
        <v>172</v>
      </c>
      <c r="G421" s="225" t="s">
        <v>524</v>
      </c>
      <c r="H421" s="123">
        <v>1181</v>
      </c>
      <c r="I421" s="321"/>
      <c r="J421" s="123" t="s">
        <v>517</v>
      </c>
      <c r="K421" s="357"/>
      <c r="L421" s="226" t="s">
        <v>53</v>
      </c>
      <c r="M421" s="124">
        <f>VLOOKUP(D421,[1]גיליון3!$A:$C,3,0)</f>
        <v>12</v>
      </c>
      <c r="N421" s="123">
        <v>181</v>
      </c>
      <c r="O421" s="51">
        <f t="shared" si="12"/>
        <v>193</v>
      </c>
      <c r="P421" s="11"/>
      <c r="Q421" s="62"/>
      <c r="R421" s="53">
        <f t="shared" si="13"/>
        <v>0</v>
      </c>
    </row>
    <row r="422" spans="4:18" ht="16.5" thickBot="1" x14ac:dyDescent="0.25">
      <c r="D422" s="81">
        <v>5259</v>
      </c>
      <c r="E422" s="234"/>
      <c r="F422" s="224" t="s">
        <v>172</v>
      </c>
      <c r="G422" s="225" t="s">
        <v>525</v>
      </c>
      <c r="H422" s="123">
        <v>1181</v>
      </c>
      <c r="I422" s="321"/>
      <c r="J422" s="123" t="s">
        <v>517</v>
      </c>
      <c r="K422" s="357"/>
      <c r="L422" s="226" t="s">
        <v>53</v>
      </c>
      <c r="M422" s="124">
        <f>VLOOKUP(D422,[1]גיליון3!$A:$C,3,0)</f>
        <v>40</v>
      </c>
      <c r="N422" s="123">
        <v>136</v>
      </c>
      <c r="O422" s="51">
        <f t="shared" si="12"/>
        <v>176</v>
      </c>
      <c r="P422" s="11"/>
      <c r="Q422" s="62"/>
      <c r="R422" s="53">
        <f t="shared" si="13"/>
        <v>0</v>
      </c>
    </row>
    <row r="423" spans="4:18" ht="16.5" thickBot="1" x14ac:dyDescent="0.25">
      <c r="D423" s="81">
        <v>5260</v>
      </c>
      <c r="E423" s="234"/>
      <c r="F423" s="224" t="s">
        <v>172</v>
      </c>
      <c r="G423" s="225" t="s">
        <v>526</v>
      </c>
      <c r="H423" s="123">
        <v>1181</v>
      </c>
      <c r="I423" s="321"/>
      <c r="J423" s="123" t="s">
        <v>517</v>
      </c>
      <c r="K423" s="357"/>
      <c r="L423" s="226" t="s">
        <v>53</v>
      </c>
      <c r="M423" s="124">
        <f>VLOOKUP(D423,[1]גיליון3!$A:$C,3,0)</f>
        <v>38</v>
      </c>
      <c r="N423" s="123">
        <v>100</v>
      </c>
      <c r="O423" s="51">
        <f t="shared" si="12"/>
        <v>138</v>
      </c>
      <c r="P423" s="11"/>
      <c r="Q423" s="62"/>
      <c r="R423" s="53">
        <f t="shared" si="13"/>
        <v>0</v>
      </c>
    </row>
    <row r="424" spans="4:18" ht="16.5" thickBot="1" x14ac:dyDescent="0.25">
      <c r="D424" s="81">
        <v>5261</v>
      </c>
      <c r="E424" s="234"/>
      <c r="F424" s="224" t="s">
        <v>172</v>
      </c>
      <c r="G424" s="225" t="s">
        <v>527</v>
      </c>
      <c r="H424" s="123">
        <v>1181</v>
      </c>
      <c r="I424" s="321"/>
      <c r="J424" s="123" t="s">
        <v>517</v>
      </c>
      <c r="K424" s="357"/>
      <c r="L424" s="226" t="s">
        <v>53</v>
      </c>
      <c r="M424" s="124">
        <f>VLOOKUP(D424,[1]גיליון3!$A:$C,3,0)</f>
        <v>301</v>
      </c>
      <c r="N424" s="123">
        <v>109</v>
      </c>
      <c r="O424" s="51">
        <f t="shared" si="12"/>
        <v>410</v>
      </c>
      <c r="P424" s="11"/>
      <c r="Q424" s="62"/>
      <c r="R424" s="53">
        <f t="shared" si="13"/>
        <v>0</v>
      </c>
    </row>
    <row r="425" spans="4:18" ht="16.5" thickBot="1" x14ac:dyDescent="0.25">
      <c r="D425" s="81">
        <v>5262</v>
      </c>
      <c r="E425" s="234"/>
      <c r="F425" s="224" t="s">
        <v>172</v>
      </c>
      <c r="G425" s="225" t="s">
        <v>528</v>
      </c>
      <c r="H425" s="123">
        <v>1181</v>
      </c>
      <c r="I425" s="321"/>
      <c r="J425" s="123" t="s">
        <v>517</v>
      </c>
      <c r="K425" s="357"/>
      <c r="L425" s="226" t="s">
        <v>53</v>
      </c>
      <c r="M425" s="124">
        <f>VLOOKUP(D425,[1]גיליון3!$A:$C,3,0)</f>
        <v>197</v>
      </c>
      <c r="N425" s="123">
        <v>24</v>
      </c>
      <c r="O425" s="51">
        <f t="shared" si="12"/>
        <v>221</v>
      </c>
      <c r="P425" s="11"/>
      <c r="Q425" s="62"/>
      <c r="R425" s="53">
        <f t="shared" si="13"/>
        <v>0</v>
      </c>
    </row>
    <row r="426" spans="4:18" ht="16.5" thickBot="1" x14ac:dyDescent="0.25">
      <c r="D426" s="81">
        <v>5263</v>
      </c>
      <c r="E426" s="234"/>
      <c r="F426" s="224" t="s">
        <v>172</v>
      </c>
      <c r="G426" s="225" t="s">
        <v>529</v>
      </c>
      <c r="H426" s="123">
        <v>1181</v>
      </c>
      <c r="I426" s="321"/>
      <c r="J426" s="123" t="s">
        <v>517</v>
      </c>
      <c r="K426" s="357"/>
      <c r="L426" s="226" t="s">
        <v>53</v>
      </c>
      <c r="M426" s="124">
        <f>VLOOKUP(D426,[1]גיליון3!$A:$C,3,0)</f>
        <v>59</v>
      </c>
      <c r="N426" s="123">
        <v>49</v>
      </c>
      <c r="O426" s="51">
        <f t="shared" si="12"/>
        <v>108</v>
      </c>
      <c r="P426" s="11"/>
      <c r="Q426" s="62"/>
      <c r="R426" s="53">
        <f t="shared" si="13"/>
        <v>0</v>
      </c>
    </row>
    <row r="427" spans="4:18" ht="16.5" thickBot="1" x14ac:dyDescent="0.25">
      <c r="D427" s="232">
        <v>3880</v>
      </c>
      <c r="E427" s="234"/>
      <c r="F427" s="224" t="s">
        <v>172</v>
      </c>
      <c r="G427" s="225" t="s">
        <v>530</v>
      </c>
      <c r="H427" s="123">
        <v>1181</v>
      </c>
      <c r="I427" s="321"/>
      <c r="J427" s="123" t="s">
        <v>517</v>
      </c>
      <c r="K427" s="357"/>
      <c r="L427" s="225" t="s">
        <v>26</v>
      </c>
      <c r="M427" s="124">
        <f>VLOOKUP(D427,[1]גיליון3!$A:$C,3,0)</f>
        <v>1611</v>
      </c>
      <c r="N427" s="123">
        <v>117</v>
      </c>
      <c r="O427" s="51">
        <f t="shared" si="12"/>
        <v>1728</v>
      </c>
      <c r="P427" s="11"/>
      <c r="Q427" s="62"/>
      <c r="R427" s="53">
        <f t="shared" si="13"/>
        <v>0</v>
      </c>
    </row>
    <row r="428" spans="4:18" ht="16.5" thickBot="1" x14ac:dyDescent="0.25">
      <c r="D428" s="81">
        <v>5235</v>
      </c>
      <c r="E428" s="234"/>
      <c r="F428" s="224" t="s">
        <v>172</v>
      </c>
      <c r="G428" s="225" t="s">
        <v>531</v>
      </c>
      <c r="H428" s="123"/>
      <c r="I428" s="321"/>
      <c r="J428" s="123" t="s">
        <v>517</v>
      </c>
      <c r="K428" s="357"/>
      <c r="L428" s="226" t="s">
        <v>82</v>
      </c>
      <c r="M428" s="124">
        <f>VLOOKUP(D428,[1]גיליון3!$A:$C,3,0)</f>
        <v>82</v>
      </c>
      <c r="N428" s="123">
        <v>112</v>
      </c>
      <c r="O428" s="51">
        <f t="shared" si="12"/>
        <v>194</v>
      </c>
      <c r="P428" s="11"/>
      <c r="Q428" s="62"/>
      <c r="R428" s="53">
        <f t="shared" si="13"/>
        <v>0</v>
      </c>
    </row>
    <row r="429" spans="4:18" ht="16.5" thickBot="1" x14ac:dyDescent="0.25">
      <c r="D429" s="229">
        <v>5242</v>
      </c>
      <c r="E429" s="234"/>
      <c r="F429" s="224" t="s">
        <v>172</v>
      </c>
      <c r="G429" s="225" t="s">
        <v>532</v>
      </c>
      <c r="H429" s="123"/>
      <c r="I429" s="321"/>
      <c r="J429" s="123" t="s">
        <v>517</v>
      </c>
      <c r="K429" s="357"/>
      <c r="L429" s="226" t="s">
        <v>82</v>
      </c>
      <c r="M429" s="124">
        <f>VLOOKUP(D429,[1]גיליון3!$A:$C,3,0)</f>
        <v>131</v>
      </c>
      <c r="N429" s="123"/>
      <c r="O429" s="51">
        <f t="shared" si="12"/>
        <v>131</v>
      </c>
      <c r="P429" s="11"/>
      <c r="Q429" s="62"/>
      <c r="R429" s="53">
        <f t="shared" si="13"/>
        <v>0</v>
      </c>
    </row>
    <row r="430" spans="4:18" ht="16.5" thickBot="1" x14ac:dyDescent="0.25">
      <c r="E430" s="234"/>
      <c r="F430" s="224" t="s">
        <v>172</v>
      </c>
      <c r="G430" s="123" t="s">
        <v>533</v>
      </c>
      <c r="H430" s="123"/>
      <c r="I430" s="321"/>
      <c r="J430" s="123" t="s">
        <v>517</v>
      </c>
      <c r="K430" s="357"/>
      <c r="L430" s="123" t="s">
        <v>82</v>
      </c>
      <c r="M430" s="124">
        <v>2096</v>
      </c>
      <c r="N430" s="123">
        <v>162</v>
      </c>
      <c r="O430" s="51">
        <f t="shared" si="12"/>
        <v>2258</v>
      </c>
      <c r="P430" s="5"/>
      <c r="Q430" s="62">
        <v>148</v>
      </c>
      <c r="R430" s="53">
        <f t="shared" si="13"/>
        <v>0</v>
      </c>
    </row>
    <row r="431" spans="4:18" ht="16.5" thickBot="1" x14ac:dyDescent="0.25">
      <c r="E431" s="234"/>
      <c r="F431" s="224" t="s">
        <v>172</v>
      </c>
      <c r="G431" s="123" t="s">
        <v>534</v>
      </c>
      <c r="H431" s="123"/>
      <c r="I431" s="321"/>
      <c r="J431" s="123" t="s">
        <v>517</v>
      </c>
      <c r="K431" s="357"/>
      <c r="L431" s="123" t="s">
        <v>82</v>
      </c>
      <c r="M431" s="124">
        <v>159</v>
      </c>
      <c r="N431" s="123">
        <v>138</v>
      </c>
      <c r="O431" s="51">
        <f t="shared" si="12"/>
        <v>297</v>
      </c>
      <c r="P431" s="5"/>
      <c r="Q431" s="62"/>
      <c r="R431" s="53">
        <f t="shared" si="13"/>
        <v>0</v>
      </c>
    </row>
    <row r="432" spans="4:18" ht="16.5" thickBot="1" x14ac:dyDescent="0.25">
      <c r="E432" s="234"/>
      <c r="F432" s="224" t="s">
        <v>172</v>
      </c>
      <c r="G432" s="123" t="s">
        <v>535</v>
      </c>
      <c r="H432" s="123"/>
      <c r="I432" s="321"/>
      <c r="J432" s="123" t="s">
        <v>517</v>
      </c>
      <c r="K432" s="357"/>
      <c r="L432" s="123" t="s">
        <v>82</v>
      </c>
      <c r="M432" s="124">
        <v>205</v>
      </c>
      <c r="N432" s="123">
        <v>76</v>
      </c>
      <c r="O432" s="51">
        <f t="shared" si="12"/>
        <v>281</v>
      </c>
      <c r="P432" s="5"/>
      <c r="Q432" s="62"/>
      <c r="R432" s="53">
        <f t="shared" si="13"/>
        <v>0</v>
      </c>
    </row>
    <row r="433" spans="1:43" ht="16.5" thickBot="1" x14ac:dyDescent="0.25">
      <c r="E433" s="234"/>
      <c r="F433" s="224" t="s">
        <v>172</v>
      </c>
      <c r="G433" s="123" t="s">
        <v>536</v>
      </c>
      <c r="H433" s="123"/>
      <c r="I433" s="321"/>
      <c r="J433" s="123" t="s">
        <v>517</v>
      </c>
      <c r="K433" s="357"/>
      <c r="L433" s="123" t="s">
        <v>26</v>
      </c>
      <c r="M433" s="124">
        <v>149</v>
      </c>
      <c r="N433" s="123">
        <v>180</v>
      </c>
      <c r="O433" s="51">
        <f t="shared" si="12"/>
        <v>329</v>
      </c>
      <c r="P433" s="5"/>
      <c r="Q433" s="62"/>
      <c r="R433" s="53">
        <f t="shared" si="13"/>
        <v>0</v>
      </c>
    </row>
    <row r="434" spans="1:43" ht="16.5" thickBot="1" x14ac:dyDescent="0.25">
      <c r="E434" s="234"/>
      <c r="F434" s="224" t="s">
        <v>172</v>
      </c>
      <c r="G434" s="123" t="s">
        <v>537</v>
      </c>
      <c r="H434" s="123"/>
      <c r="I434" s="321"/>
      <c r="J434" s="123" t="s">
        <v>517</v>
      </c>
      <c r="K434" s="357"/>
      <c r="L434" s="123" t="s">
        <v>82</v>
      </c>
      <c r="M434" s="124">
        <v>236</v>
      </c>
      <c r="N434" s="123">
        <v>181</v>
      </c>
      <c r="O434" s="51">
        <f t="shared" si="12"/>
        <v>417</v>
      </c>
      <c r="P434" s="5"/>
      <c r="Q434" s="62"/>
      <c r="R434" s="53">
        <f t="shared" si="13"/>
        <v>0</v>
      </c>
    </row>
    <row r="435" spans="1:43" ht="16.5" thickBot="1" x14ac:dyDescent="0.25">
      <c r="E435" s="234"/>
      <c r="F435" s="224" t="s">
        <v>172</v>
      </c>
      <c r="G435" s="123" t="s">
        <v>538</v>
      </c>
      <c r="H435" s="123"/>
      <c r="I435" s="321"/>
      <c r="J435" s="123" t="s">
        <v>517</v>
      </c>
      <c r="K435" s="357"/>
      <c r="L435" s="123" t="s">
        <v>82</v>
      </c>
      <c r="M435" s="124">
        <v>61</v>
      </c>
      <c r="N435" s="123">
        <v>75</v>
      </c>
      <c r="O435" s="51">
        <f t="shared" si="12"/>
        <v>136</v>
      </c>
      <c r="P435" s="5"/>
      <c r="Q435" s="62"/>
      <c r="R435" s="53">
        <f t="shared" si="13"/>
        <v>0</v>
      </c>
    </row>
    <row r="436" spans="1:43" ht="16.5" thickBot="1" x14ac:dyDescent="0.25">
      <c r="E436" s="234"/>
      <c r="F436" s="224" t="s">
        <v>172</v>
      </c>
      <c r="G436" s="123" t="s">
        <v>539</v>
      </c>
      <c r="H436" s="123"/>
      <c r="I436" s="321"/>
      <c r="J436" s="123" t="s">
        <v>517</v>
      </c>
      <c r="K436" s="357"/>
      <c r="L436" s="123" t="s">
        <v>53</v>
      </c>
      <c r="M436" s="124">
        <v>516</v>
      </c>
      <c r="N436" s="123">
        <v>207</v>
      </c>
      <c r="O436" s="51">
        <f t="shared" si="12"/>
        <v>723</v>
      </c>
      <c r="P436" s="5"/>
      <c r="Q436" s="62"/>
      <c r="R436" s="53">
        <f t="shared" si="13"/>
        <v>0</v>
      </c>
    </row>
    <row r="437" spans="1:43" ht="16.5" thickBot="1" x14ac:dyDescent="0.25">
      <c r="E437" s="234"/>
      <c r="F437" s="224" t="s">
        <v>172</v>
      </c>
      <c r="G437" s="123" t="s">
        <v>540</v>
      </c>
      <c r="H437" s="123"/>
      <c r="I437" s="321"/>
      <c r="J437" s="123" t="s">
        <v>517</v>
      </c>
      <c r="K437" s="357"/>
      <c r="L437" s="123" t="s">
        <v>53</v>
      </c>
      <c r="M437" s="124">
        <v>210</v>
      </c>
      <c r="N437" s="123">
        <v>91</v>
      </c>
      <c r="O437" s="51">
        <f t="shared" si="12"/>
        <v>301</v>
      </c>
      <c r="P437" s="5"/>
      <c r="Q437" s="62"/>
      <c r="R437" s="53">
        <f t="shared" si="13"/>
        <v>0</v>
      </c>
    </row>
    <row r="438" spans="1:43" ht="16.5" thickBot="1" x14ac:dyDescent="0.25">
      <c r="E438" s="234"/>
      <c r="F438" s="224" t="s">
        <v>172</v>
      </c>
      <c r="G438" s="123" t="s">
        <v>541</v>
      </c>
      <c r="H438" s="123"/>
      <c r="I438" s="321"/>
      <c r="J438" s="123" t="s">
        <v>517</v>
      </c>
      <c r="K438" s="357"/>
      <c r="L438" s="123" t="s">
        <v>26</v>
      </c>
      <c r="M438" s="124"/>
      <c r="N438" s="123">
        <v>714</v>
      </c>
      <c r="O438" s="51">
        <f t="shared" si="12"/>
        <v>714</v>
      </c>
      <c r="P438" s="5"/>
      <c r="Q438" s="62"/>
      <c r="R438" s="53">
        <f t="shared" si="13"/>
        <v>0</v>
      </c>
    </row>
    <row r="439" spans="1:43" ht="16.5" thickBot="1" x14ac:dyDescent="0.25">
      <c r="E439" s="234"/>
      <c r="F439" s="224" t="s">
        <v>172</v>
      </c>
      <c r="G439" s="123" t="s">
        <v>542</v>
      </c>
      <c r="H439" s="123"/>
      <c r="I439" s="321"/>
      <c r="J439" s="123" t="s">
        <v>517</v>
      </c>
      <c r="K439" s="357"/>
      <c r="L439" s="123" t="s">
        <v>53</v>
      </c>
      <c r="M439" s="124">
        <v>39</v>
      </c>
      <c r="N439" s="123">
        <v>258</v>
      </c>
      <c r="O439" s="51">
        <f t="shared" si="12"/>
        <v>297</v>
      </c>
      <c r="P439" s="5"/>
      <c r="Q439" s="62"/>
      <c r="R439" s="53">
        <f t="shared" si="13"/>
        <v>0</v>
      </c>
    </row>
    <row r="440" spans="1:43" ht="16.5" thickBot="1" x14ac:dyDescent="0.25">
      <c r="E440" s="234"/>
      <c r="F440" s="224" t="s">
        <v>172</v>
      </c>
      <c r="G440" s="123" t="s">
        <v>543</v>
      </c>
      <c r="H440" s="123"/>
      <c r="I440" s="321"/>
      <c r="J440" s="123" t="s">
        <v>517</v>
      </c>
      <c r="K440" s="357"/>
      <c r="L440" s="123" t="s">
        <v>53</v>
      </c>
      <c r="M440" s="124">
        <v>37</v>
      </c>
      <c r="N440" s="123"/>
      <c r="O440" s="51">
        <f t="shared" si="12"/>
        <v>37</v>
      </c>
      <c r="P440" s="5"/>
      <c r="Q440" s="62"/>
      <c r="R440" s="53">
        <f t="shared" si="13"/>
        <v>0</v>
      </c>
    </row>
    <row r="441" spans="1:43" ht="16.5" thickBot="1" x14ac:dyDescent="0.25">
      <c r="E441" s="234"/>
      <c r="F441" s="224" t="s">
        <v>172</v>
      </c>
      <c r="G441" s="123" t="s">
        <v>544</v>
      </c>
      <c r="H441" s="123"/>
      <c r="I441" s="321"/>
      <c r="J441" s="123" t="s">
        <v>517</v>
      </c>
      <c r="K441" s="357"/>
      <c r="L441" s="123" t="s">
        <v>53</v>
      </c>
      <c r="M441" s="124">
        <v>780</v>
      </c>
      <c r="N441" s="123">
        <v>36</v>
      </c>
      <c r="O441" s="51">
        <f t="shared" si="12"/>
        <v>816</v>
      </c>
      <c r="P441" s="5"/>
      <c r="Q441" s="62"/>
      <c r="R441" s="53">
        <f t="shared" si="13"/>
        <v>0</v>
      </c>
    </row>
    <row r="442" spans="1:43" ht="16.5" thickBot="1" x14ac:dyDescent="0.25">
      <c r="E442" s="234"/>
      <c r="F442" s="224" t="s">
        <v>172</v>
      </c>
      <c r="G442" s="123" t="s">
        <v>545</v>
      </c>
      <c r="H442" s="123"/>
      <c r="I442" s="321"/>
      <c r="J442" s="123" t="s">
        <v>517</v>
      </c>
      <c r="K442" s="357"/>
      <c r="L442" s="123" t="s">
        <v>53</v>
      </c>
      <c r="M442" s="124">
        <v>550</v>
      </c>
      <c r="N442" s="123">
        <v>18</v>
      </c>
      <c r="O442" s="51">
        <f t="shared" si="12"/>
        <v>568</v>
      </c>
      <c r="P442" s="5"/>
      <c r="Q442" s="62"/>
      <c r="R442" s="53">
        <f t="shared" si="13"/>
        <v>0</v>
      </c>
    </row>
    <row r="443" spans="1:43" ht="16.5" thickBot="1" x14ac:dyDescent="0.25">
      <c r="E443" s="234"/>
      <c r="F443" s="224" t="s">
        <v>172</v>
      </c>
      <c r="G443" s="123" t="s">
        <v>546</v>
      </c>
      <c r="H443" s="123"/>
      <c r="I443" s="321"/>
      <c r="J443" s="123" t="s">
        <v>517</v>
      </c>
      <c r="K443" s="357"/>
      <c r="L443" s="123" t="s">
        <v>53</v>
      </c>
      <c r="M443" s="124">
        <v>8</v>
      </c>
      <c r="N443" s="123">
        <v>1784</v>
      </c>
      <c r="O443" s="51">
        <f t="shared" si="12"/>
        <v>1792</v>
      </c>
      <c r="P443" s="5"/>
      <c r="Q443" s="62"/>
      <c r="R443" s="53">
        <f t="shared" si="13"/>
        <v>0</v>
      </c>
    </row>
    <row r="444" spans="1:43" ht="16.5" thickBot="1" x14ac:dyDescent="0.25">
      <c r="E444" s="234"/>
      <c r="F444" s="224" t="s">
        <v>172</v>
      </c>
      <c r="G444" s="123" t="s">
        <v>547</v>
      </c>
      <c r="H444" s="123"/>
      <c r="I444" s="321"/>
      <c r="J444" s="123" t="s">
        <v>517</v>
      </c>
      <c r="K444" s="357"/>
      <c r="L444" s="123" t="s">
        <v>53</v>
      </c>
      <c r="M444" s="124">
        <v>48</v>
      </c>
      <c r="N444" s="123">
        <v>660</v>
      </c>
      <c r="O444" s="51">
        <f t="shared" si="12"/>
        <v>708</v>
      </c>
      <c r="P444" s="5"/>
      <c r="Q444" s="62"/>
      <c r="R444" s="53">
        <f t="shared" si="13"/>
        <v>0</v>
      </c>
    </row>
    <row r="445" spans="1:43" ht="16.5" thickBot="1" x14ac:dyDescent="0.25">
      <c r="E445" s="234"/>
      <c r="F445" s="224" t="s">
        <v>172</v>
      </c>
      <c r="G445" s="125" t="s">
        <v>548</v>
      </c>
      <c r="H445" s="125"/>
      <c r="I445" s="321"/>
      <c r="J445" s="123" t="s">
        <v>517</v>
      </c>
      <c r="K445" s="358"/>
      <c r="L445" s="125" t="s">
        <v>53</v>
      </c>
      <c r="M445" s="126"/>
      <c r="N445" s="125"/>
      <c r="O445" s="51">
        <f t="shared" si="12"/>
        <v>0</v>
      </c>
      <c r="P445" s="6"/>
      <c r="Q445" s="150"/>
      <c r="R445" s="53">
        <f t="shared" si="13"/>
        <v>0</v>
      </c>
    </row>
    <row r="446" spans="1:43" ht="16.5" thickBot="1" x14ac:dyDescent="0.25">
      <c r="E446" s="81">
        <v>422</v>
      </c>
      <c r="F446" s="238" t="s">
        <v>549</v>
      </c>
      <c r="G446" s="239" t="s">
        <v>550</v>
      </c>
      <c r="H446" s="240">
        <v>358</v>
      </c>
      <c r="I446" s="321"/>
      <c r="J446" s="240"/>
      <c r="K446" s="359" t="s">
        <v>92</v>
      </c>
      <c r="L446" s="241" t="s">
        <v>53</v>
      </c>
      <c r="M446" s="242">
        <f>VLOOKUP(E446,[1]גיליון3!$A:$C,3,0)</f>
        <v>1320</v>
      </c>
      <c r="N446" s="240">
        <v>14</v>
      </c>
      <c r="O446" s="51">
        <f t="shared" si="12"/>
        <v>1334</v>
      </c>
      <c r="P446" s="12"/>
      <c r="Q446" s="154"/>
      <c r="R446" s="53">
        <f t="shared" si="13"/>
        <v>0</v>
      </c>
    </row>
    <row r="447" spans="1:43" s="176" customFormat="1" ht="16.5" thickBot="1" x14ac:dyDescent="0.25">
      <c r="A447" s="23"/>
      <c r="B447" s="23"/>
      <c r="E447" s="177"/>
      <c r="F447" s="238" t="s">
        <v>549</v>
      </c>
      <c r="G447" s="243" t="s">
        <v>551</v>
      </c>
      <c r="H447" s="244"/>
      <c r="I447" s="321"/>
      <c r="J447" s="244"/>
      <c r="K447" s="360"/>
      <c r="L447" s="245" t="s">
        <v>53</v>
      </c>
      <c r="M447" s="246"/>
      <c r="N447" s="244"/>
      <c r="O447" s="51">
        <f t="shared" si="12"/>
        <v>0</v>
      </c>
      <c r="P447" s="18"/>
      <c r="Q447" s="67"/>
      <c r="R447" s="53">
        <f t="shared" si="13"/>
        <v>0</v>
      </c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  <c r="AE447" s="23"/>
      <c r="AF447" s="23"/>
      <c r="AG447" s="23"/>
      <c r="AH447" s="23"/>
      <c r="AI447" s="23"/>
      <c r="AJ447" s="23"/>
      <c r="AK447" s="23"/>
      <c r="AL447" s="23"/>
      <c r="AM447" s="23"/>
      <c r="AN447" s="23"/>
      <c r="AO447" s="23"/>
      <c r="AP447" s="23"/>
      <c r="AQ447" s="23"/>
    </row>
    <row r="448" spans="1:43" s="176" customFormat="1" ht="16.5" thickBot="1" x14ac:dyDescent="0.25">
      <c r="A448" s="23"/>
      <c r="B448" s="23"/>
      <c r="E448" s="177">
        <v>487</v>
      </c>
      <c r="F448" s="238" t="s">
        <v>549</v>
      </c>
      <c r="G448" s="247" t="s">
        <v>552</v>
      </c>
      <c r="H448" s="248">
        <v>1071</v>
      </c>
      <c r="I448" s="321"/>
      <c r="J448" s="248" t="s">
        <v>553</v>
      </c>
      <c r="K448" s="360"/>
      <c r="L448" s="249" t="s">
        <v>53</v>
      </c>
      <c r="M448" s="250">
        <f>VLOOKUP(E448,[1]גיליון3!$A:$C,3,0)</f>
        <v>3456</v>
      </c>
      <c r="N448" s="248">
        <v>660</v>
      </c>
      <c r="O448" s="51">
        <f t="shared" si="12"/>
        <v>4116</v>
      </c>
      <c r="P448" s="11"/>
      <c r="Q448" s="62"/>
      <c r="R448" s="53">
        <f t="shared" si="13"/>
        <v>0</v>
      </c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3"/>
      <c r="AK448" s="23"/>
      <c r="AL448" s="23"/>
      <c r="AM448" s="23"/>
      <c r="AN448" s="23"/>
      <c r="AO448" s="23"/>
      <c r="AP448" s="23"/>
      <c r="AQ448" s="23"/>
    </row>
    <row r="449" spans="1:43" s="176" customFormat="1" ht="16.5" thickBot="1" x14ac:dyDescent="0.25">
      <c r="A449" s="23"/>
      <c r="B449" s="23"/>
      <c r="E449" s="177">
        <v>1338</v>
      </c>
      <c r="F449" s="238" t="s">
        <v>549</v>
      </c>
      <c r="G449" s="247" t="s">
        <v>554</v>
      </c>
      <c r="H449" s="248">
        <v>1071</v>
      </c>
      <c r="I449" s="321"/>
      <c r="J449" s="248"/>
      <c r="K449" s="360"/>
      <c r="L449" s="249" t="s">
        <v>53</v>
      </c>
      <c r="M449" s="250">
        <f>VLOOKUP(E449,[1]גיליון3!$A:$C,3,0)</f>
        <v>3570</v>
      </c>
      <c r="N449" s="248">
        <v>3912</v>
      </c>
      <c r="O449" s="51">
        <f t="shared" si="12"/>
        <v>7482</v>
      </c>
      <c r="P449" s="11"/>
      <c r="Q449" s="62"/>
      <c r="R449" s="53">
        <f t="shared" si="13"/>
        <v>0</v>
      </c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  <c r="AE449" s="23"/>
      <c r="AF449" s="23"/>
      <c r="AG449" s="23"/>
      <c r="AH449" s="23"/>
      <c r="AI449" s="23"/>
      <c r="AJ449" s="23"/>
      <c r="AK449" s="23"/>
      <c r="AL449" s="23"/>
      <c r="AM449" s="23"/>
      <c r="AN449" s="23"/>
      <c r="AO449" s="23"/>
      <c r="AP449" s="23"/>
      <c r="AQ449" s="23"/>
    </row>
    <row r="450" spans="1:43" s="176" customFormat="1" ht="16.5" thickBot="1" x14ac:dyDescent="0.25">
      <c r="A450" s="23"/>
      <c r="B450" s="23"/>
      <c r="E450" s="177">
        <v>3110</v>
      </c>
      <c r="F450" s="238" t="s">
        <v>549</v>
      </c>
      <c r="G450" s="247" t="s">
        <v>555</v>
      </c>
      <c r="H450" s="248">
        <v>1071</v>
      </c>
      <c r="I450" s="321"/>
      <c r="J450" s="248"/>
      <c r="K450" s="360"/>
      <c r="L450" s="249" t="s">
        <v>53</v>
      </c>
      <c r="M450" s="250">
        <f>VLOOKUP(E450,[1]גיליון3!$A:$C,3,0)</f>
        <v>15264</v>
      </c>
      <c r="N450" s="248">
        <v>5166</v>
      </c>
      <c r="O450" s="51">
        <f t="shared" si="12"/>
        <v>20430</v>
      </c>
      <c r="P450" s="11"/>
      <c r="Q450" s="62">
        <v>2.39</v>
      </c>
      <c r="R450" s="53">
        <f t="shared" si="13"/>
        <v>0</v>
      </c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23"/>
      <c r="AG450" s="23"/>
      <c r="AH450" s="23"/>
      <c r="AI450" s="23"/>
      <c r="AJ450" s="23"/>
      <c r="AK450" s="23"/>
      <c r="AL450" s="23"/>
      <c r="AM450" s="23"/>
      <c r="AN450" s="23"/>
      <c r="AO450" s="23"/>
      <c r="AP450" s="23"/>
      <c r="AQ450" s="23"/>
    </row>
    <row r="451" spans="1:43" s="176" customFormat="1" ht="16.5" thickBot="1" x14ac:dyDescent="0.25">
      <c r="A451" s="23"/>
      <c r="B451" s="23"/>
      <c r="E451" s="177">
        <v>4922</v>
      </c>
      <c r="F451" s="238" t="s">
        <v>549</v>
      </c>
      <c r="G451" s="247" t="s">
        <v>556</v>
      </c>
      <c r="H451" s="248">
        <v>1071</v>
      </c>
      <c r="I451" s="321"/>
      <c r="J451" s="248"/>
      <c r="K451" s="360"/>
      <c r="L451" s="249" t="s">
        <v>53</v>
      </c>
      <c r="M451" s="251">
        <v>0</v>
      </c>
      <c r="N451" s="248">
        <v>8760</v>
      </c>
      <c r="O451" s="51">
        <f t="shared" si="12"/>
        <v>8760</v>
      </c>
      <c r="P451" s="11"/>
      <c r="Q451" s="62"/>
      <c r="R451" s="53">
        <f t="shared" si="13"/>
        <v>0</v>
      </c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  <c r="AE451" s="23"/>
      <c r="AF451" s="23"/>
      <c r="AG451" s="23"/>
      <c r="AH451" s="23"/>
      <c r="AI451" s="23"/>
      <c r="AJ451" s="23"/>
      <c r="AK451" s="23"/>
      <c r="AL451" s="23"/>
      <c r="AM451" s="23"/>
      <c r="AN451" s="23"/>
      <c r="AO451" s="23"/>
      <c r="AP451" s="23"/>
      <c r="AQ451" s="23"/>
    </row>
    <row r="452" spans="1:43" ht="16.5" thickBot="1" x14ac:dyDescent="0.25">
      <c r="E452" s="81">
        <v>4924</v>
      </c>
      <c r="F452" s="238" t="s">
        <v>549</v>
      </c>
      <c r="G452" s="247" t="s">
        <v>557</v>
      </c>
      <c r="H452" s="248">
        <v>1071</v>
      </c>
      <c r="I452" s="321"/>
      <c r="J452" s="248"/>
      <c r="K452" s="360"/>
      <c r="L452" s="249" t="s">
        <v>53</v>
      </c>
      <c r="M452" s="251">
        <v>0</v>
      </c>
      <c r="N452" s="248">
        <v>1308</v>
      </c>
      <c r="O452" s="51">
        <f t="shared" si="12"/>
        <v>1308</v>
      </c>
      <c r="P452" s="11"/>
      <c r="Q452" s="62"/>
      <c r="R452" s="53">
        <f t="shared" si="13"/>
        <v>0</v>
      </c>
    </row>
    <row r="453" spans="1:43" ht="16.5" thickBot="1" x14ac:dyDescent="0.25">
      <c r="E453" s="81">
        <v>5264</v>
      </c>
      <c r="F453" s="238" t="s">
        <v>549</v>
      </c>
      <c r="G453" s="247" t="s">
        <v>558</v>
      </c>
      <c r="H453" s="248">
        <v>1071</v>
      </c>
      <c r="I453" s="321"/>
      <c r="J453" s="248"/>
      <c r="K453" s="360"/>
      <c r="L453" s="249" t="s">
        <v>26</v>
      </c>
      <c r="M453" s="250">
        <f>VLOOKUP(E453,[1]גיליון3!$A:$C,3,0)</f>
        <v>10368</v>
      </c>
      <c r="N453" s="248">
        <v>780</v>
      </c>
      <c r="O453" s="51">
        <f t="shared" si="12"/>
        <v>11148</v>
      </c>
      <c r="P453" s="11"/>
      <c r="Q453" s="62">
        <v>10.11</v>
      </c>
      <c r="R453" s="53">
        <f t="shared" si="13"/>
        <v>0</v>
      </c>
    </row>
    <row r="454" spans="1:43" ht="16.5" thickBot="1" x14ac:dyDescent="0.25">
      <c r="E454" s="81">
        <v>5267</v>
      </c>
      <c r="F454" s="238" t="s">
        <v>549</v>
      </c>
      <c r="G454" s="247" t="s">
        <v>559</v>
      </c>
      <c r="H454" s="248">
        <v>1071</v>
      </c>
      <c r="I454" s="321"/>
      <c r="J454" s="248"/>
      <c r="K454" s="360"/>
      <c r="L454" s="249" t="s">
        <v>53</v>
      </c>
      <c r="M454" s="250">
        <f>VLOOKUP(E454,[1]גיליון3!$A:$C,3,0)</f>
        <v>330</v>
      </c>
      <c r="N454" s="248">
        <v>9216</v>
      </c>
      <c r="O454" s="51">
        <f t="shared" si="12"/>
        <v>9546</v>
      </c>
      <c r="P454" s="11"/>
      <c r="Q454" s="62"/>
      <c r="R454" s="53">
        <f t="shared" si="13"/>
        <v>0</v>
      </c>
    </row>
    <row r="455" spans="1:43" ht="16.5" thickBot="1" x14ac:dyDescent="0.25">
      <c r="E455" s="81">
        <v>5264</v>
      </c>
      <c r="F455" s="238" t="s">
        <v>549</v>
      </c>
      <c r="G455" s="247" t="s">
        <v>560</v>
      </c>
      <c r="H455" s="248">
        <v>1071</v>
      </c>
      <c r="I455" s="321"/>
      <c r="J455" s="248" t="s">
        <v>156</v>
      </c>
      <c r="K455" s="360"/>
      <c r="L455" s="249" t="s">
        <v>53</v>
      </c>
      <c r="M455" s="250">
        <f>VLOOKUP(E455,[1]גיליון3!$A:$C,3,0)</f>
        <v>10368</v>
      </c>
      <c r="N455" s="248">
        <v>156</v>
      </c>
      <c r="O455" s="51">
        <f t="shared" si="12"/>
        <v>10524</v>
      </c>
      <c r="P455" s="11"/>
      <c r="Q455" s="62"/>
      <c r="R455" s="53">
        <f t="shared" si="13"/>
        <v>0</v>
      </c>
    </row>
    <row r="456" spans="1:43" ht="32.25" thickBot="1" x14ac:dyDescent="0.25">
      <c r="E456" s="234"/>
      <c r="F456" s="238" t="s">
        <v>549</v>
      </c>
      <c r="G456" s="248" t="s">
        <v>561</v>
      </c>
      <c r="H456" s="248">
        <v>1501</v>
      </c>
      <c r="I456" s="321"/>
      <c r="J456" s="252" t="s">
        <v>562</v>
      </c>
      <c r="K456" s="360"/>
      <c r="L456" s="248" t="s">
        <v>53</v>
      </c>
      <c r="M456" s="250">
        <v>219456</v>
      </c>
      <c r="N456" s="248"/>
      <c r="O456" s="51">
        <f t="shared" si="12"/>
        <v>219456</v>
      </c>
      <c r="P456" s="5"/>
      <c r="Q456" s="62"/>
      <c r="R456" s="53">
        <f t="shared" si="13"/>
        <v>0</v>
      </c>
    </row>
    <row r="457" spans="1:43" ht="32.25" thickBot="1" x14ac:dyDescent="0.25">
      <c r="E457" s="234"/>
      <c r="F457" s="238" t="s">
        <v>549</v>
      </c>
      <c r="G457" s="248" t="s">
        <v>563</v>
      </c>
      <c r="H457" s="248">
        <v>1501</v>
      </c>
      <c r="I457" s="321"/>
      <c r="J457" s="252" t="s">
        <v>562</v>
      </c>
      <c r="K457" s="360"/>
      <c r="L457" s="248" t="s">
        <v>53</v>
      </c>
      <c r="M457" s="250">
        <v>8724</v>
      </c>
      <c r="N457" s="248">
        <v>58416</v>
      </c>
      <c r="O457" s="51">
        <f t="shared" si="12"/>
        <v>67140</v>
      </c>
      <c r="P457" s="5"/>
      <c r="Q457" s="62"/>
      <c r="R457" s="53">
        <f t="shared" si="13"/>
        <v>0</v>
      </c>
    </row>
    <row r="458" spans="1:43" ht="16.5" thickBot="1" x14ac:dyDescent="0.25">
      <c r="E458" s="234"/>
      <c r="F458" s="238" t="s">
        <v>549</v>
      </c>
      <c r="G458" s="248" t="s">
        <v>564</v>
      </c>
      <c r="H458" s="248"/>
      <c r="I458" s="321"/>
      <c r="J458" s="248"/>
      <c r="K458" s="360"/>
      <c r="L458" s="248" t="s">
        <v>26</v>
      </c>
      <c r="M458" s="250"/>
      <c r="N458" s="248">
        <v>36</v>
      </c>
      <c r="O458" s="51">
        <f t="shared" si="12"/>
        <v>36</v>
      </c>
      <c r="P458" s="5"/>
      <c r="Q458" s="62">
        <v>10.11</v>
      </c>
      <c r="R458" s="53">
        <f t="shared" si="13"/>
        <v>0</v>
      </c>
    </row>
    <row r="459" spans="1:43" ht="16.5" thickBot="1" x14ac:dyDescent="0.25">
      <c r="E459" s="234"/>
      <c r="F459" s="238" t="s">
        <v>549</v>
      </c>
      <c r="G459" s="248" t="s">
        <v>565</v>
      </c>
      <c r="H459" s="248">
        <v>1071</v>
      </c>
      <c r="I459" s="321"/>
      <c r="J459" s="248"/>
      <c r="K459" s="360"/>
      <c r="L459" s="248" t="s">
        <v>53</v>
      </c>
      <c r="M459" s="250"/>
      <c r="N459" s="248">
        <v>3504</v>
      </c>
      <c r="O459" s="51">
        <f t="shared" si="12"/>
        <v>3504</v>
      </c>
      <c r="P459" s="5"/>
      <c r="Q459" s="62"/>
      <c r="R459" s="53">
        <f t="shared" si="13"/>
        <v>0</v>
      </c>
    </row>
    <row r="460" spans="1:43" ht="16.5" thickBot="1" x14ac:dyDescent="0.25">
      <c r="E460" s="234"/>
      <c r="F460" s="238" t="s">
        <v>549</v>
      </c>
      <c r="G460" s="248" t="s">
        <v>566</v>
      </c>
      <c r="H460" s="248">
        <v>1071</v>
      </c>
      <c r="I460" s="321"/>
      <c r="J460" s="248"/>
      <c r="K460" s="360"/>
      <c r="L460" s="248" t="s">
        <v>53</v>
      </c>
      <c r="M460" s="250"/>
      <c r="N460" s="248">
        <v>3240</v>
      </c>
      <c r="O460" s="51">
        <f t="shared" si="12"/>
        <v>3240</v>
      </c>
      <c r="P460" s="5"/>
      <c r="Q460" s="62"/>
      <c r="R460" s="53">
        <f t="shared" si="13"/>
        <v>0</v>
      </c>
    </row>
    <row r="461" spans="1:43" ht="16.5" thickBot="1" x14ac:dyDescent="0.25">
      <c r="E461" s="234"/>
      <c r="F461" s="238" t="s">
        <v>549</v>
      </c>
      <c r="G461" s="248" t="s">
        <v>567</v>
      </c>
      <c r="H461" s="248"/>
      <c r="I461" s="321"/>
      <c r="J461" s="248"/>
      <c r="K461" s="360"/>
      <c r="L461" s="248" t="s">
        <v>53</v>
      </c>
      <c r="M461" s="250"/>
      <c r="N461" s="248">
        <v>960</v>
      </c>
      <c r="O461" s="51">
        <f t="shared" si="12"/>
        <v>960</v>
      </c>
      <c r="P461" s="19"/>
      <c r="Q461" s="62"/>
      <c r="R461" s="53">
        <f t="shared" si="13"/>
        <v>0</v>
      </c>
    </row>
    <row r="462" spans="1:43" ht="16.5" thickBot="1" x14ac:dyDescent="0.25">
      <c r="E462" s="234"/>
      <c r="F462" s="238" t="s">
        <v>549</v>
      </c>
      <c r="G462" s="248" t="s">
        <v>568</v>
      </c>
      <c r="H462" s="248"/>
      <c r="I462" s="321"/>
      <c r="J462" s="248"/>
      <c r="K462" s="360"/>
      <c r="L462" s="248" t="s">
        <v>53</v>
      </c>
      <c r="M462" s="250"/>
      <c r="N462" s="248"/>
      <c r="O462" s="51">
        <f t="shared" si="12"/>
        <v>0</v>
      </c>
      <c r="P462" s="5"/>
      <c r="Q462" s="62"/>
      <c r="R462" s="53">
        <f t="shared" si="13"/>
        <v>0</v>
      </c>
    </row>
    <row r="463" spans="1:43" ht="16.5" thickBot="1" x14ac:dyDescent="0.25">
      <c r="E463" s="234"/>
      <c r="F463" s="238" t="s">
        <v>549</v>
      </c>
      <c r="G463" s="248" t="s">
        <v>569</v>
      </c>
      <c r="H463" s="248"/>
      <c r="I463" s="321"/>
      <c r="J463" s="248"/>
      <c r="K463" s="360"/>
      <c r="L463" s="248" t="s">
        <v>53</v>
      </c>
      <c r="M463" s="250"/>
      <c r="N463" s="248">
        <v>192</v>
      </c>
      <c r="O463" s="51">
        <f t="shared" si="12"/>
        <v>192</v>
      </c>
      <c r="P463" s="5"/>
      <c r="Q463" s="62"/>
      <c r="R463" s="53">
        <f t="shared" si="13"/>
        <v>0</v>
      </c>
    </row>
    <row r="464" spans="1:43" ht="16.5" thickBot="1" x14ac:dyDescent="0.25">
      <c r="E464" s="234"/>
      <c r="F464" s="238" t="s">
        <v>549</v>
      </c>
      <c r="G464" s="253" t="s">
        <v>570</v>
      </c>
      <c r="H464" s="253">
        <v>54</v>
      </c>
      <c r="I464" s="321"/>
      <c r="J464" s="362" t="s">
        <v>571</v>
      </c>
      <c r="K464" s="360"/>
      <c r="L464" s="253" t="s">
        <v>572</v>
      </c>
      <c r="M464" s="251">
        <v>1276</v>
      </c>
      <c r="N464" s="253">
        <v>168</v>
      </c>
      <c r="O464" s="51">
        <f t="shared" si="12"/>
        <v>1444</v>
      </c>
      <c r="P464" s="8"/>
      <c r="Q464" s="209"/>
      <c r="R464" s="53">
        <f t="shared" si="13"/>
        <v>0</v>
      </c>
    </row>
    <row r="465" spans="5:18" ht="16.5" thickBot="1" x14ac:dyDescent="0.25">
      <c r="E465" s="234"/>
      <c r="F465" s="238" t="s">
        <v>549</v>
      </c>
      <c r="G465" s="255" t="s">
        <v>573</v>
      </c>
      <c r="H465" s="253">
        <v>54</v>
      </c>
      <c r="I465" s="321"/>
      <c r="J465" s="363"/>
      <c r="K465" s="360"/>
      <c r="L465" s="257" t="s">
        <v>53</v>
      </c>
      <c r="M465" s="251">
        <v>1680</v>
      </c>
      <c r="N465" s="253">
        <v>252</v>
      </c>
      <c r="O465" s="51">
        <f t="shared" si="12"/>
        <v>1932</v>
      </c>
      <c r="P465" s="8"/>
      <c r="Q465" s="209"/>
      <c r="R465" s="53">
        <f t="shared" si="13"/>
        <v>0</v>
      </c>
    </row>
    <row r="466" spans="5:18" ht="16.5" thickBot="1" x14ac:dyDescent="0.25">
      <c r="E466" s="234"/>
      <c r="F466" s="238" t="s">
        <v>549</v>
      </c>
      <c r="G466" s="255" t="s">
        <v>574</v>
      </c>
      <c r="H466" s="253">
        <v>54</v>
      </c>
      <c r="I466" s="321"/>
      <c r="J466" s="363"/>
      <c r="K466" s="360"/>
      <c r="L466" s="257" t="s">
        <v>53</v>
      </c>
      <c r="M466" s="251">
        <v>700</v>
      </c>
      <c r="N466" s="253"/>
      <c r="O466" s="51">
        <f t="shared" si="12"/>
        <v>700</v>
      </c>
      <c r="P466" s="8"/>
      <c r="Q466" s="209"/>
      <c r="R466" s="53">
        <f t="shared" si="13"/>
        <v>0</v>
      </c>
    </row>
    <row r="467" spans="5:18" ht="16.5" thickBot="1" x14ac:dyDescent="0.25">
      <c r="E467" s="234"/>
      <c r="F467" s="238" t="s">
        <v>549</v>
      </c>
      <c r="G467" s="255" t="s">
        <v>575</v>
      </c>
      <c r="H467" s="253">
        <v>54</v>
      </c>
      <c r="I467" s="321"/>
      <c r="J467" s="363"/>
      <c r="K467" s="360"/>
      <c r="L467" s="257" t="s">
        <v>53</v>
      </c>
      <c r="M467" s="251">
        <v>444</v>
      </c>
      <c r="N467" s="253">
        <v>476</v>
      </c>
      <c r="O467" s="51">
        <f t="shared" si="12"/>
        <v>920</v>
      </c>
      <c r="P467" s="8"/>
      <c r="Q467" s="209"/>
      <c r="R467" s="53">
        <f t="shared" si="13"/>
        <v>0</v>
      </c>
    </row>
    <row r="468" spans="5:18" ht="16.5" thickBot="1" x14ac:dyDescent="0.25">
      <c r="E468" s="234"/>
      <c r="F468" s="238" t="s">
        <v>549</v>
      </c>
      <c r="G468" s="255" t="s">
        <v>576</v>
      </c>
      <c r="H468" s="253">
        <v>54</v>
      </c>
      <c r="I468" s="321"/>
      <c r="J468" s="363"/>
      <c r="K468" s="360"/>
      <c r="L468" s="257" t="s">
        <v>53</v>
      </c>
      <c r="M468" s="251">
        <v>3360</v>
      </c>
      <c r="N468" s="253">
        <v>312</v>
      </c>
      <c r="O468" s="51">
        <f t="shared" si="12"/>
        <v>3672</v>
      </c>
      <c r="P468" s="8"/>
      <c r="Q468" s="209"/>
      <c r="R468" s="53">
        <f t="shared" si="13"/>
        <v>0</v>
      </c>
    </row>
    <row r="469" spans="5:18" ht="16.5" thickBot="1" x14ac:dyDescent="0.25">
      <c r="E469" s="234"/>
      <c r="F469" s="238" t="s">
        <v>549</v>
      </c>
      <c r="G469" s="255" t="s">
        <v>577</v>
      </c>
      <c r="H469" s="254"/>
      <c r="I469" s="321"/>
      <c r="J469" s="363"/>
      <c r="K469" s="360"/>
      <c r="L469" s="258" t="s">
        <v>90</v>
      </c>
      <c r="M469" s="259"/>
      <c r="N469" s="254"/>
      <c r="O469" s="51">
        <f t="shared" si="12"/>
        <v>0</v>
      </c>
      <c r="P469" s="20"/>
      <c r="Q469" s="209"/>
      <c r="R469" s="53">
        <f t="shared" si="13"/>
        <v>0</v>
      </c>
    </row>
    <row r="470" spans="5:18" ht="16.5" thickBot="1" x14ac:dyDescent="0.25">
      <c r="E470" s="234"/>
      <c r="F470" s="238" t="s">
        <v>549</v>
      </c>
      <c r="G470" s="260" t="s">
        <v>578</v>
      </c>
      <c r="H470" s="254"/>
      <c r="I470" s="321"/>
      <c r="J470" s="256"/>
      <c r="K470" s="360"/>
      <c r="L470" s="258" t="s">
        <v>53</v>
      </c>
      <c r="M470" s="259"/>
      <c r="N470" s="254">
        <v>220</v>
      </c>
      <c r="O470" s="51">
        <f t="shared" si="12"/>
        <v>220</v>
      </c>
      <c r="P470" s="19"/>
      <c r="Q470" s="209"/>
      <c r="R470" s="53">
        <f t="shared" si="13"/>
        <v>0</v>
      </c>
    </row>
    <row r="471" spans="5:18" ht="16.5" thickBot="1" x14ac:dyDescent="0.25">
      <c r="E471" s="234"/>
      <c r="F471" s="238" t="s">
        <v>549</v>
      </c>
      <c r="G471" s="261" t="s">
        <v>579</v>
      </c>
      <c r="H471" s="261"/>
      <c r="I471" s="321"/>
      <c r="J471" s="261"/>
      <c r="K471" s="361"/>
      <c r="L471" s="261" t="s">
        <v>53</v>
      </c>
      <c r="M471" s="262"/>
      <c r="N471" s="261">
        <v>144</v>
      </c>
      <c r="O471" s="51">
        <f t="shared" si="12"/>
        <v>144</v>
      </c>
      <c r="P471" s="6"/>
      <c r="Q471" s="150"/>
      <c r="R471" s="53">
        <f t="shared" si="13"/>
        <v>0</v>
      </c>
    </row>
    <row r="472" spans="5:18" ht="32.25" thickBot="1" x14ac:dyDescent="0.25">
      <c r="E472" s="81">
        <v>1202</v>
      </c>
      <c r="F472" s="263" t="s">
        <v>580</v>
      </c>
      <c r="G472" s="264" t="s">
        <v>581</v>
      </c>
      <c r="H472" s="265">
        <v>1254</v>
      </c>
      <c r="I472" s="321"/>
      <c r="J472" s="266" t="s">
        <v>582</v>
      </c>
      <c r="K472" s="334" t="s">
        <v>583</v>
      </c>
      <c r="L472" s="267" t="s">
        <v>53</v>
      </c>
      <c r="M472" s="268">
        <f>VLOOKUP(E472,[1]גיליון3!$A:$C,3,0)</f>
        <v>605</v>
      </c>
      <c r="N472" s="265">
        <v>248</v>
      </c>
      <c r="O472" s="51">
        <f t="shared" si="12"/>
        <v>853</v>
      </c>
      <c r="P472" s="12"/>
      <c r="Q472" s="154">
        <v>6</v>
      </c>
      <c r="R472" s="53">
        <f t="shared" si="13"/>
        <v>0</v>
      </c>
    </row>
    <row r="473" spans="5:18" ht="32.25" thickBot="1" x14ac:dyDescent="0.25">
      <c r="E473" s="81">
        <v>2961</v>
      </c>
      <c r="F473" s="263" t="s">
        <v>580</v>
      </c>
      <c r="G473" s="269" t="s">
        <v>584</v>
      </c>
      <c r="H473" s="265">
        <v>1254</v>
      </c>
      <c r="I473" s="321"/>
      <c r="J473" s="266" t="s">
        <v>582</v>
      </c>
      <c r="K473" s="335"/>
      <c r="L473" s="270" t="s">
        <v>82</v>
      </c>
      <c r="M473" s="271">
        <f>VLOOKUP(E473,[1]גיליון3!$A:$C,3,0)</f>
        <v>7567</v>
      </c>
      <c r="N473" s="272">
        <v>304</v>
      </c>
      <c r="O473" s="51">
        <f t="shared" si="12"/>
        <v>7871</v>
      </c>
      <c r="P473" s="11"/>
      <c r="Q473" s="62">
        <v>85</v>
      </c>
      <c r="R473" s="53">
        <f t="shared" si="13"/>
        <v>0</v>
      </c>
    </row>
    <row r="474" spans="5:18" ht="32.25" thickBot="1" x14ac:dyDescent="0.25">
      <c r="E474" s="81"/>
      <c r="F474" s="263" t="s">
        <v>580</v>
      </c>
      <c r="G474" s="269" t="s">
        <v>585</v>
      </c>
      <c r="H474" s="265"/>
      <c r="I474" s="321"/>
      <c r="J474" s="266" t="s">
        <v>582</v>
      </c>
      <c r="K474" s="335"/>
      <c r="L474" s="270" t="s">
        <v>26</v>
      </c>
      <c r="M474" s="271"/>
      <c r="N474" s="272"/>
      <c r="O474" s="51">
        <f t="shared" si="12"/>
        <v>0</v>
      </c>
      <c r="P474" s="11"/>
      <c r="Q474" s="62"/>
      <c r="R474" s="53">
        <f t="shared" si="13"/>
        <v>0</v>
      </c>
    </row>
    <row r="475" spans="5:18" ht="16.5" thickBot="1" x14ac:dyDescent="0.25">
      <c r="E475" s="81">
        <v>2962</v>
      </c>
      <c r="F475" s="263" t="s">
        <v>580</v>
      </c>
      <c r="G475" s="269" t="s">
        <v>586</v>
      </c>
      <c r="H475" s="265">
        <v>1254</v>
      </c>
      <c r="I475" s="321"/>
      <c r="J475" s="272" t="s">
        <v>81</v>
      </c>
      <c r="K475" s="335"/>
      <c r="L475" s="270" t="s">
        <v>82</v>
      </c>
      <c r="M475" s="271">
        <f>VLOOKUP(E475,[1]גיליון3!$A:$C,3,0)</f>
        <v>2553</v>
      </c>
      <c r="N475" s="272"/>
      <c r="O475" s="51">
        <f t="shared" si="12"/>
        <v>2553</v>
      </c>
      <c r="P475" s="11"/>
      <c r="Q475" s="62">
        <v>116</v>
      </c>
      <c r="R475" s="53">
        <f t="shared" si="13"/>
        <v>0</v>
      </c>
    </row>
    <row r="476" spans="5:18" ht="32.25" thickBot="1" x14ac:dyDescent="0.25">
      <c r="E476" s="81">
        <v>2963</v>
      </c>
      <c r="F476" s="263" t="s">
        <v>580</v>
      </c>
      <c r="G476" s="269" t="s">
        <v>587</v>
      </c>
      <c r="H476" s="265">
        <v>1254</v>
      </c>
      <c r="I476" s="321"/>
      <c r="J476" s="266" t="s">
        <v>582</v>
      </c>
      <c r="K476" s="335"/>
      <c r="L476" s="270" t="s">
        <v>82</v>
      </c>
      <c r="M476" s="271">
        <f>VLOOKUP(E476,[1]גיליון3!$A:$C,3,0)</f>
        <v>120</v>
      </c>
      <c r="N476" s="272">
        <v>2136</v>
      </c>
      <c r="O476" s="51">
        <f t="shared" si="12"/>
        <v>2256</v>
      </c>
      <c r="P476" s="11"/>
      <c r="Q476" s="62">
        <v>161</v>
      </c>
      <c r="R476" s="53">
        <f t="shared" si="13"/>
        <v>0</v>
      </c>
    </row>
    <row r="477" spans="5:18" ht="32.25" thickBot="1" x14ac:dyDescent="0.25">
      <c r="E477" s="81">
        <v>4027</v>
      </c>
      <c r="F477" s="263" t="s">
        <v>580</v>
      </c>
      <c r="G477" s="269" t="s">
        <v>588</v>
      </c>
      <c r="H477" s="272"/>
      <c r="I477" s="321"/>
      <c r="J477" s="273" t="s">
        <v>589</v>
      </c>
      <c r="K477" s="335"/>
      <c r="L477" s="270" t="s">
        <v>53</v>
      </c>
      <c r="M477" s="271">
        <f>VLOOKUP(E477,[1]גיליון3!$A:$C,3,0)</f>
        <v>81</v>
      </c>
      <c r="N477" s="272">
        <v>804</v>
      </c>
      <c r="O477" s="51">
        <f t="shared" si="12"/>
        <v>885</v>
      </c>
      <c r="P477" s="11"/>
      <c r="Q477" s="62"/>
      <c r="R477" s="53">
        <f t="shared" si="13"/>
        <v>0</v>
      </c>
    </row>
    <row r="478" spans="5:18" ht="32.25" thickBot="1" x14ac:dyDescent="0.25">
      <c r="E478" s="81">
        <v>4028</v>
      </c>
      <c r="F478" s="263" t="s">
        <v>580</v>
      </c>
      <c r="G478" s="269" t="s">
        <v>590</v>
      </c>
      <c r="H478" s="272"/>
      <c r="I478" s="321"/>
      <c r="J478" s="273" t="s">
        <v>589</v>
      </c>
      <c r="K478" s="335"/>
      <c r="L478" s="270" t="s">
        <v>53</v>
      </c>
      <c r="M478" s="274">
        <v>0</v>
      </c>
      <c r="N478" s="272">
        <v>4</v>
      </c>
      <c r="O478" s="51">
        <f t="shared" si="12"/>
        <v>4</v>
      </c>
      <c r="P478" s="11"/>
      <c r="Q478" s="62"/>
      <c r="R478" s="53">
        <f t="shared" si="13"/>
        <v>0</v>
      </c>
    </row>
    <row r="479" spans="5:18" ht="16.5" thickBot="1" x14ac:dyDescent="0.25">
      <c r="E479" s="81">
        <v>4101</v>
      </c>
      <c r="F479" s="263" t="s">
        <v>580</v>
      </c>
      <c r="G479" s="269" t="s">
        <v>591</v>
      </c>
      <c r="H479" s="272">
        <v>1254</v>
      </c>
      <c r="I479" s="321"/>
      <c r="J479" s="337" t="s">
        <v>582</v>
      </c>
      <c r="K479" s="335"/>
      <c r="L479" s="270" t="s">
        <v>82</v>
      </c>
      <c r="M479" s="271">
        <f>VLOOKUP(E479,[1]גיליון3!$A:$C,3,0)</f>
        <v>100</v>
      </c>
      <c r="N479" s="272">
        <v>2</v>
      </c>
      <c r="O479" s="51">
        <f t="shared" si="12"/>
        <v>102</v>
      </c>
      <c r="P479" s="11"/>
      <c r="Q479" s="62"/>
      <c r="R479" s="53">
        <f t="shared" si="13"/>
        <v>0</v>
      </c>
    </row>
    <row r="480" spans="5:18" ht="16.5" thickBot="1" x14ac:dyDescent="0.25">
      <c r="E480" s="81">
        <v>4185</v>
      </c>
      <c r="F480" s="263" t="s">
        <v>580</v>
      </c>
      <c r="G480" s="269" t="s">
        <v>592</v>
      </c>
      <c r="H480" s="272">
        <v>1254</v>
      </c>
      <c r="I480" s="321"/>
      <c r="J480" s="338"/>
      <c r="K480" s="335"/>
      <c r="L480" s="270" t="s">
        <v>53</v>
      </c>
      <c r="M480" s="271">
        <f>VLOOKUP(E480,[1]גיליון3!$A:$C,3,0)</f>
        <v>763</v>
      </c>
      <c r="N480" s="272"/>
      <c r="O480" s="51">
        <f t="shared" si="12"/>
        <v>763</v>
      </c>
      <c r="P480" s="11"/>
      <c r="Q480" s="62"/>
      <c r="R480" s="53">
        <f t="shared" si="13"/>
        <v>0</v>
      </c>
    </row>
    <row r="481" spans="5:18" ht="16.5" thickBot="1" x14ac:dyDescent="0.25">
      <c r="E481" s="81">
        <v>4186</v>
      </c>
      <c r="F481" s="263" t="s">
        <v>580</v>
      </c>
      <c r="G481" s="269" t="s">
        <v>593</v>
      </c>
      <c r="H481" s="272">
        <v>1254</v>
      </c>
      <c r="I481" s="321"/>
      <c r="J481" s="338"/>
      <c r="K481" s="335"/>
      <c r="L481" s="270" t="s">
        <v>53</v>
      </c>
      <c r="M481" s="271">
        <f>VLOOKUP(E481,[1]גיליון3!$A:$C,3,0)</f>
        <v>75</v>
      </c>
      <c r="N481" s="272">
        <v>3</v>
      </c>
      <c r="O481" s="51">
        <f t="shared" si="12"/>
        <v>78</v>
      </c>
      <c r="P481" s="11"/>
      <c r="Q481" s="62"/>
      <c r="R481" s="53">
        <f t="shared" si="13"/>
        <v>0</v>
      </c>
    </row>
    <row r="482" spans="5:18" ht="16.5" thickBot="1" x14ac:dyDescent="0.25">
      <c r="E482" s="81">
        <v>4187</v>
      </c>
      <c r="F482" s="263" t="s">
        <v>580</v>
      </c>
      <c r="G482" s="269" t="s">
        <v>594</v>
      </c>
      <c r="H482" s="272">
        <v>1254</v>
      </c>
      <c r="I482" s="321"/>
      <c r="J482" s="338"/>
      <c r="K482" s="335"/>
      <c r="L482" s="270" t="s">
        <v>53</v>
      </c>
      <c r="M482" s="271">
        <f>VLOOKUP(E482,[1]גיליון3!$A:$C,3,0)</f>
        <v>22193</v>
      </c>
      <c r="N482" s="272">
        <v>53</v>
      </c>
      <c r="O482" s="51">
        <f t="shared" si="12"/>
        <v>22246</v>
      </c>
      <c r="P482" s="11"/>
      <c r="Q482" s="62">
        <v>19</v>
      </c>
      <c r="R482" s="53">
        <f t="shared" si="13"/>
        <v>0</v>
      </c>
    </row>
    <row r="483" spans="5:18" ht="16.5" thickBot="1" x14ac:dyDescent="0.25">
      <c r="E483" s="81">
        <v>4188</v>
      </c>
      <c r="F483" s="263" t="s">
        <v>580</v>
      </c>
      <c r="G483" s="269" t="s">
        <v>595</v>
      </c>
      <c r="H483" s="272">
        <v>1254</v>
      </c>
      <c r="I483" s="321"/>
      <c r="J483" s="338"/>
      <c r="K483" s="335"/>
      <c r="L483" s="270" t="s">
        <v>53</v>
      </c>
      <c r="M483" s="271">
        <f>VLOOKUP(E483,[1]גיליון3!$A:$C,3,0)</f>
        <v>128</v>
      </c>
      <c r="N483" s="272">
        <v>184</v>
      </c>
      <c r="O483" s="51">
        <f t="shared" ref="O483:O499" si="14">M483+N483</f>
        <v>312</v>
      </c>
      <c r="P483" s="11"/>
      <c r="Q483" s="62"/>
      <c r="R483" s="53">
        <f t="shared" ref="R483:R499" si="15">O483*P483</f>
        <v>0</v>
      </c>
    </row>
    <row r="484" spans="5:18" ht="16.5" thickBot="1" x14ac:dyDescent="0.25">
      <c r="E484" s="81">
        <v>4189</v>
      </c>
      <c r="F484" s="263" t="s">
        <v>580</v>
      </c>
      <c r="G484" s="269" t="s">
        <v>596</v>
      </c>
      <c r="H484" s="272">
        <v>1254</v>
      </c>
      <c r="I484" s="321"/>
      <c r="J484" s="338"/>
      <c r="K484" s="335"/>
      <c r="L484" s="270" t="s">
        <v>53</v>
      </c>
      <c r="M484" s="271">
        <f>VLOOKUP(E484,[1]גיליון3!$A:$C,3,0)</f>
        <v>329</v>
      </c>
      <c r="N484" s="272"/>
      <c r="O484" s="51">
        <f t="shared" si="14"/>
        <v>329</v>
      </c>
      <c r="P484" s="11"/>
      <c r="Q484" s="62"/>
      <c r="R484" s="53">
        <f t="shared" si="15"/>
        <v>0</v>
      </c>
    </row>
    <row r="485" spans="5:18" ht="16.5" thickBot="1" x14ac:dyDescent="0.25">
      <c r="E485" s="81">
        <v>4191</v>
      </c>
      <c r="F485" s="263" t="s">
        <v>580</v>
      </c>
      <c r="G485" s="269" t="s">
        <v>597</v>
      </c>
      <c r="H485" s="272">
        <v>1254</v>
      </c>
      <c r="I485" s="321"/>
      <c r="J485" s="338"/>
      <c r="K485" s="335"/>
      <c r="L485" s="270" t="s">
        <v>53</v>
      </c>
      <c r="M485" s="271">
        <f>VLOOKUP(E485,[1]גיליון3!$A:$C,3,0)</f>
        <v>370</v>
      </c>
      <c r="N485" s="272">
        <v>38</v>
      </c>
      <c r="O485" s="51">
        <f t="shared" si="14"/>
        <v>408</v>
      </c>
      <c r="P485" s="11"/>
      <c r="Q485" s="62"/>
      <c r="R485" s="53">
        <f t="shared" si="15"/>
        <v>0</v>
      </c>
    </row>
    <row r="486" spans="5:18" ht="16.5" thickBot="1" x14ac:dyDescent="0.25">
      <c r="E486" s="81">
        <v>4192</v>
      </c>
      <c r="F486" s="263" t="s">
        <v>580</v>
      </c>
      <c r="G486" s="269" t="s">
        <v>598</v>
      </c>
      <c r="H486" s="272">
        <v>1254</v>
      </c>
      <c r="I486" s="321"/>
      <c r="J486" s="338"/>
      <c r="K486" s="335"/>
      <c r="L486" s="270" t="s">
        <v>53</v>
      </c>
      <c r="M486" s="271">
        <f>VLOOKUP(E486,[1]גיליון3!$A:$C,3,0)</f>
        <v>61</v>
      </c>
      <c r="N486" s="272">
        <v>214</v>
      </c>
      <c r="O486" s="51">
        <f t="shared" si="14"/>
        <v>275</v>
      </c>
      <c r="P486" s="11"/>
      <c r="Q486" s="62"/>
      <c r="R486" s="53">
        <f t="shared" si="15"/>
        <v>0</v>
      </c>
    </row>
    <row r="487" spans="5:18" ht="16.5" thickBot="1" x14ac:dyDescent="0.25">
      <c r="E487" s="81">
        <v>4193</v>
      </c>
      <c r="F487" s="263" t="s">
        <v>580</v>
      </c>
      <c r="G487" s="269" t="s">
        <v>599</v>
      </c>
      <c r="H487" s="272">
        <v>1254</v>
      </c>
      <c r="I487" s="321"/>
      <c r="J487" s="338"/>
      <c r="K487" s="335"/>
      <c r="L487" s="270" t="s">
        <v>53</v>
      </c>
      <c r="M487" s="271">
        <f>VLOOKUP(E487,[1]גיליון3!$A:$C,3,0)</f>
        <v>197</v>
      </c>
      <c r="N487" s="272">
        <v>1797</v>
      </c>
      <c r="O487" s="51">
        <f t="shared" si="14"/>
        <v>1994</v>
      </c>
      <c r="P487" s="11"/>
      <c r="Q487" s="62"/>
      <c r="R487" s="53">
        <f t="shared" si="15"/>
        <v>0</v>
      </c>
    </row>
    <row r="488" spans="5:18" ht="16.5" thickBot="1" x14ac:dyDescent="0.25">
      <c r="E488" s="81">
        <v>4194</v>
      </c>
      <c r="F488" s="263" t="s">
        <v>580</v>
      </c>
      <c r="G488" s="269" t="s">
        <v>600</v>
      </c>
      <c r="H488" s="272">
        <v>1254</v>
      </c>
      <c r="I488" s="321"/>
      <c r="J488" s="338"/>
      <c r="K488" s="335"/>
      <c r="L488" s="270" t="s">
        <v>53</v>
      </c>
      <c r="M488" s="274">
        <v>0</v>
      </c>
      <c r="N488" s="272">
        <v>88</v>
      </c>
      <c r="O488" s="51">
        <f t="shared" si="14"/>
        <v>88</v>
      </c>
      <c r="P488" s="11"/>
      <c r="Q488" s="62"/>
      <c r="R488" s="53">
        <f t="shared" si="15"/>
        <v>0</v>
      </c>
    </row>
    <row r="489" spans="5:18" ht="16.5" thickBot="1" x14ac:dyDescent="0.25">
      <c r="E489" s="81">
        <v>4197</v>
      </c>
      <c r="F489" s="263" t="s">
        <v>580</v>
      </c>
      <c r="G489" s="269" t="s">
        <v>601</v>
      </c>
      <c r="H489" s="272">
        <v>1254</v>
      </c>
      <c r="I489" s="321"/>
      <c r="J489" s="338"/>
      <c r="K489" s="335"/>
      <c r="L489" s="270" t="s">
        <v>53</v>
      </c>
      <c r="M489" s="271">
        <f>VLOOKUP(E489,[1]גיליון3!$A:$C,3,0)</f>
        <v>74</v>
      </c>
      <c r="N489" s="272">
        <v>77</v>
      </c>
      <c r="O489" s="51">
        <f t="shared" si="14"/>
        <v>151</v>
      </c>
      <c r="P489" s="11"/>
      <c r="Q489" s="62"/>
      <c r="R489" s="53">
        <f t="shared" si="15"/>
        <v>0</v>
      </c>
    </row>
    <row r="490" spans="5:18" ht="16.5" thickBot="1" x14ac:dyDescent="0.25">
      <c r="E490" s="81">
        <v>4198</v>
      </c>
      <c r="F490" s="263" t="s">
        <v>580</v>
      </c>
      <c r="G490" s="269" t="s">
        <v>602</v>
      </c>
      <c r="H490" s="272">
        <v>1254</v>
      </c>
      <c r="I490" s="321"/>
      <c r="J490" s="338"/>
      <c r="K490" s="335"/>
      <c r="L490" s="270" t="s">
        <v>53</v>
      </c>
      <c r="M490" s="274">
        <v>0</v>
      </c>
      <c r="N490" s="272">
        <v>112</v>
      </c>
      <c r="O490" s="51">
        <f t="shared" si="14"/>
        <v>112</v>
      </c>
      <c r="P490" s="11"/>
      <c r="Q490" s="62"/>
      <c r="R490" s="53">
        <f t="shared" si="15"/>
        <v>0</v>
      </c>
    </row>
    <row r="491" spans="5:18" ht="16.5" thickBot="1" x14ac:dyDescent="0.25">
      <c r="E491" s="234"/>
      <c r="F491" s="263" t="s">
        <v>580</v>
      </c>
      <c r="G491" s="272" t="s">
        <v>603</v>
      </c>
      <c r="H491" s="272">
        <v>1254</v>
      </c>
      <c r="I491" s="321"/>
      <c r="J491" s="338"/>
      <c r="K491" s="335"/>
      <c r="L491" s="272" t="s">
        <v>53</v>
      </c>
      <c r="M491" s="271">
        <v>168</v>
      </c>
      <c r="N491" s="272">
        <v>270</v>
      </c>
      <c r="O491" s="51">
        <f t="shared" si="14"/>
        <v>438</v>
      </c>
      <c r="P491" s="5"/>
      <c r="Q491" s="62"/>
      <c r="R491" s="53">
        <f t="shared" si="15"/>
        <v>0</v>
      </c>
    </row>
    <row r="492" spans="5:18" ht="16.5" thickBot="1" x14ac:dyDescent="0.25">
      <c r="E492" s="234"/>
      <c r="F492" s="263" t="s">
        <v>580</v>
      </c>
      <c r="G492" s="272" t="s">
        <v>604</v>
      </c>
      <c r="H492" s="272"/>
      <c r="I492" s="321"/>
      <c r="J492" s="338"/>
      <c r="K492" s="335"/>
      <c r="L492" s="272" t="s">
        <v>90</v>
      </c>
      <c r="M492" s="271"/>
      <c r="N492" s="272"/>
      <c r="O492" s="51">
        <f t="shared" si="14"/>
        <v>0</v>
      </c>
      <c r="P492" s="5"/>
      <c r="Q492" s="62"/>
      <c r="R492" s="53">
        <f t="shared" si="15"/>
        <v>0</v>
      </c>
    </row>
    <row r="493" spans="5:18" ht="16.5" thickBot="1" x14ac:dyDescent="0.25">
      <c r="E493" s="234"/>
      <c r="F493" s="263" t="s">
        <v>580</v>
      </c>
      <c r="G493" s="272" t="s">
        <v>605</v>
      </c>
      <c r="H493" s="272">
        <v>1254</v>
      </c>
      <c r="I493" s="321"/>
      <c r="J493" s="338"/>
      <c r="K493" s="335"/>
      <c r="L493" s="272" t="s">
        <v>53</v>
      </c>
      <c r="M493" s="271">
        <v>4887</v>
      </c>
      <c r="N493" s="272">
        <v>139</v>
      </c>
      <c r="O493" s="51">
        <f t="shared" si="14"/>
        <v>5026</v>
      </c>
      <c r="P493" s="5"/>
      <c r="Q493" s="62"/>
      <c r="R493" s="53">
        <f t="shared" si="15"/>
        <v>0</v>
      </c>
    </row>
    <row r="494" spans="5:18" ht="15" customHeight="1" thickBot="1" x14ac:dyDescent="0.25">
      <c r="E494" s="234"/>
      <c r="F494" s="263" t="s">
        <v>580</v>
      </c>
      <c r="G494" s="272" t="s">
        <v>606</v>
      </c>
      <c r="H494" s="272">
        <v>1254</v>
      </c>
      <c r="I494" s="321"/>
      <c r="J494" s="338"/>
      <c r="K494" s="335"/>
      <c r="L494" s="272" t="s">
        <v>53</v>
      </c>
      <c r="M494" s="271">
        <v>143</v>
      </c>
      <c r="N494" s="272">
        <v>381</v>
      </c>
      <c r="O494" s="51">
        <f t="shared" si="14"/>
        <v>524</v>
      </c>
      <c r="P494" s="5"/>
      <c r="Q494" s="62"/>
      <c r="R494" s="53">
        <f t="shared" si="15"/>
        <v>0</v>
      </c>
    </row>
    <row r="495" spans="5:18" ht="15" customHeight="1" thickBot="1" x14ac:dyDescent="0.25">
      <c r="E495" s="234"/>
      <c r="F495" s="263" t="s">
        <v>580</v>
      </c>
      <c r="G495" s="272" t="s">
        <v>607</v>
      </c>
      <c r="H495" s="272">
        <v>1254</v>
      </c>
      <c r="I495" s="321"/>
      <c r="J495" s="338"/>
      <c r="K495" s="335"/>
      <c r="L495" s="272" t="s">
        <v>53</v>
      </c>
      <c r="M495" s="271"/>
      <c r="N495" s="272">
        <v>196</v>
      </c>
      <c r="O495" s="51">
        <f t="shared" si="14"/>
        <v>196</v>
      </c>
      <c r="P495" s="5"/>
      <c r="Q495" s="62"/>
      <c r="R495" s="53">
        <f t="shared" si="15"/>
        <v>0</v>
      </c>
    </row>
    <row r="496" spans="5:18" ht="15" customHeight="1" thickBot="1" x14ac:dyDescent="0.25">
      <c r="E496" s="234"/>
      <c r="F496" s="263" t="s">
        <v>580</v>
      </c>
      <c r="G496" s="272" t="s">
        <v>608</v>
      </c>
      <c r="H496" s="272">
        <v>1254</v>
      </c>
      <c r="I496" s="321"/>
      <c r="J496" s="339"/>
      <c r="K496" s="335"/>
      <c r="L496" s="272" t="s">
        <v>53</v>
      </c>
      <c r="M496" s="271">
        <v>648</v>
      </c>
      <c r="N496" s="272">
        <v>37</v>
      </c>
      <c r="O496" s="51">
        <f t="shared" si="14"/>
        <v>685</v>
      </c>
      <c r="P496" s="5"/>
      <c r="Q496" s="62"/>
      <c r="R496" s="53">
        <f t="shared" si="15"/>
        <v>0</v>
      </c>
    </row>
    <row r="497" spans="1:43" ht="15" customHeight="1" thickBot="1" x14ac:dyDescent="0.25">
      <c r="E497" s="234"/>
      <c r="F497" s="263" t="s">
        <v>580</v>
      </c>
      <c r="G497" s="272" t="s">
        <v>609</v>
      </c>
      <c r="H497" s="272"/>
      <c r="I497" s="321"/>
      <c r="J497" s="340" t="s">
        <v>589</v>
      </c>
      <c r="K497" s="335"/>
      <c r="L497" s="272" t="s">
        <v>53</v>
      </c>
      <c r="M497" s="271">
        <v>9</v>
      </c>
      <c r="N497" s="272">
        <v>180</v>
      </c>
      <c r="O497" s="51">
        <f t="shared" si="14"/>
        <v>189</v>
      </c>
      <c r="P497" s="5"/>
      <c r="Q497" s="62"/>
      <c r="R497" s="53">
        <f t="shared" si="15"/>
        <v>0</v>
      </c>
    </row>
    <row r="498" spans="1:43" ht="15" customHeight="1" thickBot="1" x14ac:dyDescent="0.25">
      <c r="E498" s="234"/>
      <c r="F498" s="263" t="s">
        <v>580</v>
      </c>
      <c r="G498" s="272" t="s">
        <v>610</v>
      </c>
      <c r="H498" s="272"/>
      <c r="I498" s="321"/>
      <c r="J498" s="338"/>
      <c r="K498" s="335"/>
      <c r="L498" s="272" t="s">
        <v>53</v>
      </c>
      <c r="M498" s="271">
        <v>33</v>
      </c>
      <c r="N498" s="272">
        <v>817</v>
      </c>
      <c r="O498" s="51">
        <f t="shared" si="14"/>
        <v>850</v>
      </c>
      <c r="P498" s="5"/>
      <c r="Q498" s="62"/>
      <c r="R498" s="53">
        <f t="shared" si="15"/>
        <v>0</v>
      </c>
    </row>
    <row r="499" spans="1:43" ht="15.75" customHeight="1" thickBot="1" x14ac:dyDescent="0.25">
      <c r="E499" s="234"/>
      <c r="F499" s="263" t="s">
        <v>580</v>
      </c>
      <c r="G499" s="275" t="s">
        <v>611</v>
      </c>
      <c r="H499" s="275"/>
      <c r="I499" s="321"/>
      <c r="J499" s="341"/>
      <c r="K499" s="336"/>
      <c r="L499" s="275" t="s">
        <v>32</v>
      </c>
      <c r="M499" s="276">
        <v>31</v>
      </c>
      <c r="N499" s="275">
        <v>65</v>
      </c>
      <c r="O499" s="51">
        <f t="shared" si="14"/>
        <v>96</v>
      </c>
      <c r="P499" s="10"/>
      <c r="Q499" s="209"/>
      <c r="R499" s="53">
        <f t="shared" si="15"/>
        <v>0</v>
      </c>
    </row>
    <row r="500" spans="1:43" s="87" customFormat="1" ht="80.25" customHeight="1" x14ac:dyDescent="0.25">
      <c r="A500" s="277"/>
      <c r="B500" s="277"/>
      <c r="E500" s="278"/>
      <c r="F500" s="279"/>
      <c r="G500" s="279"/>
      <c r="H500" s="318"/>
      <c r="I500" s="322"/>
      <c r="J500" s="318"/>
      <c r="K500" s="280"/>
      <c r="L500" s="280"/>
      <c r="M500" s="281"/>
      <c r="N500" s="279"/>
      <c r="O500" s="279"/>
      <c r="P500" s="332" t="s">
        <v>612</v>
      </c>
      <c r="Q500" s="307"/>
      <c r="R500" s="53">
        <f>SUM(R15:R499)</f>
        <v>0</v>
      </c>
      <c r="S500" s="277"/>
      <c r="T500" s="277"/>
      <c r="U500" s="277"/>
      <c r="V500" s="277"/>
      <c r="W500" s="277"/>
      <c r="X500" s="277"/>
      <c r="Y500" s="277"/>
      <c r="Z500" s="277"/>
      <c r="AA500" s="277"/>
      <c r="AB500" s="277"/>
      <c r="AC500" s="277"/>
      <c r="AD500" s="277"/>
      <c r="AE500" s="277"/>
      <c r="AF500" s="277"/>
      <c r="AG500" s="277"/>
      <c r="AH500" s="277"/>
      <c r="AI500" s="277"/>
      <c r="AJ500" s="277"/>
      <c r="AK500" s="277"/>
      <c r="AL500" s="277"/>
      <c r="AM500" s="277"/>
      <c r="AN500" s="277"/>
      <c r="AO500" s="277"/>
      <c r="AP500" s="277"/>
      <c r="AQ500" s="277"/>
    </row>
    <row r="501" spans="1:43" ht="91.5" customHeight="1" x14ac:dyDescent="0.25">
      <c r="E501" s="234"/>
      <c r="F501" s="279"/>
      <c r="G501" s="279"/>
      <c r="H501" s="318"/>
      <c r="I501" s="322"/>
      <c r="J501" s="318"/>
      <c r="K501" s="280"/>
      <c r="L501" s="282"/>
      <c r="M501" s="283"/>
      <c r="N501" s="284"/>
      <c r="O501" s="284"/>
      <c r="P501" s="333" t="s">
        <v>613</v>
      </c>
      <c r="Q501" s="307"/>
      <c r="R501" s="53">
        <v>26800000</v>
      </c>
      <c r="S501" s="285"/>
    </row>
    <row r="502" spans="1:43" ht="15.75" x14ac:dyDescent="0.25">
      <c r="E502" s="234"/>
      <c r="F502" s="279"/>
      <c r="G502" s="279"/>
      <c r="H502" s="318"/>
      <c r="I502" s="322"/>
      <c r="J502" s="318"/>
      <c r="K502" s="280"/>
      <c r="L502" s="282"/>
      <c r="M502" s="283"/>
      <c r="N502" s="284"/>
      <c r="O502" s="284"/>
      <c r="P502" s="312"/>
      <c r="Q502" s="286"/>
    </row>
    <row r="503" spans="1:43" ht="15.75" x14ac:dyDescent="0.25">
      <c r="E503" s="234"/>
      <c r="F503" s="279"/>
      <c r="G503" s="279"/>
      <c r="H503" s="318"/>
      <c r="I503" s="322"/>
      <c r="J503" s="318"/>
      <c r="K503" s="280"/>
      <c r="L503" s="282"/>
      <c r="M503" s="283"/>
      <c r="N503" s="284"/>
      <c r="O503" s="284"/>
      <c r="P503" s="312"/>
      <c r="S503" s="285"/>
    </row>
    <row r="504" spans="1:43" ht="15.75" x14ac:dyDescent="0.25">
      <c r="E504" s="234"/>
      <c r="F504" s="279"/>
      <c r="G504" s="279"/>
      <c r="H504" s="318"/>
      <c r="I504" s="322"/>
      <c r="J504" s="318"/>
      <c r="K504" s="280"/>
      <c r="L504" s="282"/>
      <c r="M504" s="283"/>
      <c r="N504" s="284"/>
      <c r="O504" s="284"/>
      <c r="P504" s="312"/>
    </row>
    <row r="505" spans="1:43" ht="18.75" x14ac:dyDescent="0.3">
      <c r="E505" s="234"/>
      <c r="F505" s="279"/>
      <c r="H505" s="287" t="s">
        <v>614</v>
      </c>
      <c r="I505" s="323"/>
      <c r="J505" s="287"/>
      <c r="K505" s="287"/>
      <c r="L505" s="287"/>
      <c r="M505" s="283"/>
      <c r="N505" s="284"/>
      <c r="O505" s="284"/>
      <c r="P505" s="312"/>
    </row>
    <row r="506" spans="1:43" ht="16.5" thickBot="1" x14ac:dyDescent="0.3">
      <c r="E506" s="234"/>
      <c r="F506" s="279"/>
      <c r="G506" s="279"/>
      <c r="H506" s="280"/>
      <c r="I506" s="324"/>
      <c r="J506" s="279"/>
      <c r="K506" s="280"/>
      <c r="L506" s="282"/>
      <c r="M506" s="283"/>
      <c r="N506" s="284"/>
      <c r="O506" s="284"/>
      <c r="P506" s="312"/>
    </row>
    <row r="507" spans="1:43" ht="38.25" thickBot="1" x14ac:dyDescent="0.3">
      <c r="E507" s="234"/>
      <c r="F507" s="279"/>
      <c r="G507" s="279"/>
      <c r="H507" s="288" t="s">
        <v>615</v>
      </c>
      <c r="I507" s="325" t="s">
        <v>616</v>
      </c>
      <c r="J507" s="289" t="s">
        <v>617</v>
      </c>
      <c r="K507" s="289" t="s">
        <v>618</v>
      </c>
      <c r="M507" s="283"/>
      <c r="N507" s="284"/>
      <c r="O507" s="284"/>
      <c r="P507" s="312"/>
    </row>
    <row r="508" spans="1:43" ht="16.5" thickBot="1" x14ac:dyDescent="0.3">
      <c r="E508" s="234"/>
      <c r="F508" s="279"/>
      <c r="G508" s="279"/>
      <c r="H508" s="290" t="s">
        <v>619</v>
      </c>
      <c r="I508" s="326">
        <v>160</v>
      </c>
      <c r="J508" s="292"/>
      <c r="K508" s="293">
        <v>70000</v>
      </c>
      <c r="M508" s="283"/>
      <c r="N508" s="284"/>
      <c r="O508" s="284"/>
      <c r="P508" s="312"/>
    </row>
    <row r="509" spans="1:43" ht="16.5" thickBot="1" x14ac:dyDescent="0.3">
      <c r="E509" s="234"/>
      <c r="F509" s="279"/>
      <c r="G509" s="279"/>
      <c r="H509" s="290" t="s">
        <v>620</v>
      </c>
      <c r="I509" s="326">
        <v>340</v>
      </c>
      <c r="J509" s="291" t="s">
        <v>621</v>
      </c>
      <c r="K509" s="293">
        <v>8750</v>
      </c>
      <c r="M509" s="283"/>
      <c r="N509" s="284"/>
      <c r="O509" s="284"/>
      <c r="P509" s="312"/>
    </row>
    <row r="510" spans="1:43" ht="16.5" thickBot="1" x14ac:dyDescent="0.3">
      <c r="E510" s="234"/>
      <c r="F510" s="279"/>
      <c r="G510" s="279"/>
      <c r="H510" s="290" t="s">
        <v>622</v>
      </c>
      <c r="I510" s="326">
        <v>340</v>
      </c>
      <c r="J510" s="291" t="s">
        <v>621</v>
      </c>
      <c r="K510" s="293">
        <v>35000</v>
      </c>
      <c r="M510" s="283"/>
      <c r="N510" s="284"/>
      <c r="O510" s="284"/>
      <c r="P510" s="312"/>
      <c r="Q510" s="24"/>
    </row>
    <row r="511" spans="1:43" ht="16.5" thickBot="1" x14ac:dyDescent="0.3">
      <c r="E511" s="234"/>
      <c r="F511" s="279"/>
      <c r="G511" s="279"/>
      <c r="H511" s="290" t="s">
        <v>623</v>
      </c>
      <c r="I511" s="326">
        <v>400</v>
      </c>
      <c r="J511" s="291"/>
      <c r="K511" s="293">
        <v>17500</v>
      </c>
      <c r="M511" s="283"/>
      <c r="N511" s="284"/>
      <c r="O511" s="284"/>
      <c r="P511" s="312"/>
      <c r="Q511" s="24"/>
    </row>
    <row r="512" spans="1:43" ht="16.5" thickBot="1" x14ac:dyDescent="0.3">
      <c r="E512" s="234"/>
      <c r="F512" s="279"/>
      <c r="G512" s="279"/>
      <c r="H512" s="290" t="s">
        <v>624</v>
      </c>
      <c r="I512" s="326">
        <v>560</v>
      </c>
      <c r="J512" s="291" t="s">
        <v>621</v>
      </c>
      <c r="K512" s="293">
        <v>8750</v>
      </c>
      <c r="M512" s="283"/>
      <c r="N512" s="284"/>
      <c r="O512" s="284"/>
      <c r="P512" s="312"/>
      <c r="Q512" s="24"/>
    </row>
    <row r="513" spans="5:17" ht="19.5" thickBot="1" x14ac:dyDescent="0.35">
      <c r="E513" s="234"/>
      <c r="F513" s="279"/>
      <c r="G513" s="279"/>
      <c r="I513" s="327"/>
      <c r="J513" s="294" t="s">
        <v>625</v>
      </c>
      <c r="K513" s="21"/>
      <c r="L513" s="282"/>
      <c r="M513" s="283"/>
      <c r="N513" s="284"/>
      <c r="O513" s="284"/>
      <c r="P513" s="312"/>
      <c r="Q513" s="24"/>
    </row>
    <row r="514" spans="5:17" ht="18.75" x14ac:dyDescent="0.3">
      <c r="E514" s="234"/>
      <c r="F514" s="279"/>
      <c r="G514" s="279"/>
      <c r="H514" s="287" t="s">
        <v>626</v>
      </c>
      <c r="I514" s="323"/>
      <c r="J514" s="287"/>
      <c r="K514" s="287"/>
      <c r="L514" s="287"/>
      <c r="M514" s="283"/>
      <c r="N514" s="284"/>
      <c r="O514" s="284"/>
      <c r="P514" s="312"/>
      <c r="Q514" s="24"/>
    </row>
    <row r="515" spans="5:17" ht="19.5" thickBot="1" x14ac:dyDescent="0.35">
      <c r="E515" s="234"/>
      <c r="F515" s="279"/>
      <c r="G515" s="279"/>
      <c r="H515" s="295"/>
      <c r="I515" s="328"/>
      <c r="J515" s="295"/>
      <c r="K515" s="295"/>
      <c r="L515" s="295"/>
      <c r="M515" s="283"/>
      <c r="N515" s="284"/>
      <c r="O515" s="284"/>
      <c r="P515" s="312"/>
      <c r="Q515" s="24"/>
    </row>
    <row r="516" spans="5:17" ht="19.5" thickBot="1" x14ac:dyDescent="0.3">
      <c r="E516" s="234"/>
      <c r="F516" s="279"/>
      <c r="G516" s="279"/>
      <c r="H516" s="288" t="s">
        <v>11</v>
      </c>
      <c r="I516" s="325" t="s">
        <v>627</v>
      </c>
      <c r="J516" s="289" t="s">
        <v>628</v>
      </c>
      <c r="L516" s="282"/>
      <c r="M516" s="283"/>
      <c r="N516" s="284"/>
      <c r="O516" s="284"/>
      <c r="P516" s="312"/>
      <c r="Q516" s="24"/>
    </row>
    <row r="517" spans="5:17" ht="16.5" thickBot="1" x14ac:dyDescent="0.3">
      <c r="E517" s="234"/>
      <c r="F517" s="279"/>
      <c r="G517" s="279"/>
      <c r="H517" s="296" t="s">
        <v>629</v>
      </c>
      <c r="I517" s="329" t="s">
        <v>630</v>
      </c>
      <c r="J517" s="297">
        <v>14736</v>
      </c>
      <c r="L517" s="282"/>
      <c r="M517" s="283"/>
      <c r="N517" s="284"/>
      <c r="O517" s="284"/>
      <c r="P517" s="312"/>
      <c r="Q517" s="24"/>
    </row>
    <row r="518" spans="5:17" ht="16.5" thickBot="1" x14ac:dyDescent="0.3">
      <c r="F518" s="279"/>
      <c r="G518" s="279"/>
      <c r="H518" s="296" t="s">
        <v>631</v>
      </c>
      <c r="I518" s="329" t="s">
        <v>632</v>
      </c>
      <c r="J518" s="297">
        <v>12894</v>
      </c>
      <c r="L518" s="282"/>
      <c r="M518" s="283"/>
      <c r="N518" s="284"/>
      <c r="O518" s="284"/>
      <c r="P518" s="312"/>
      <c r="Q518" s="24"/>
    </row>
    <row r="519" spans="5:17" ht="16.5" thickBot="1" x14ac:dyDescent="0.3">
      <c r="F519" s="279"/>
      <c r="G519" s="279"/>
      <c r="H519" s="296" t="s">
        <v>633</v>
      </c>
      <c r="I519" s="329" t="s">
        <v>634</v>
      </c>
      <c r="J519" s="297">
        <v>25328</v>
      </c>
      <c r="L519" s="282"/>
      <c r="M519" s="283"/>
      <c r="N519" s="284"/>
      <c r="O519" s="284"/>
      <c r="P519" s="312"/>
      <c r="Q519" s="24"/>
    </row>
    <row r="520" spans="5:17" ht="32.25" thickBot="1" x14ac:dyDescent="0.3">
      <c r="F520" s="279"/>
      <c r="G520" s="279"/>
      <c r="H520" s="296" t="s">
        <v>635</v>
      </c>
      <c r="I520" s="329" t="s">
        <v>636</v>
      </c>
      <c r="J520" s="297">
        <v>11973</v>
      </c>
      <c r="L520" s="282"/>
      <c r="M520" s="283"/>
      <c r="N520" s="284"/>
      <c r="O520" s="284"/>
      <c r="P520" s="312"/>
      <c r="Q520" s="24"/>
    </row>
    <row r="521" spans="5:17" ht="16.5" thickBot="1" x14ac:dyDescent="0.3">
      <c r="F521" s="279"/>
      <c r="G521" s="279"/>
      <c r="H521" s="296" t="s">
        <v>637</v>
      </c>
      <c r="I521" s="329" t="s">
        <v>638</v>
      </c>
      <c r="J521" s="297">
        <v>25328</v>
      </c>
      <c r="L521" s="282"/>
      <c r="M521" s="283"/>
      <c r="N521" s="284"/>
      <c r="O521" s="284"/>
      <c r="P521" s="312"/>
      <c r="Q521" s="24"/>
    </row>
    <row r="522" spans="5:17" ht="16.5" thickBot="1" x14ac:dyDescent="0.3">
      <c r="F522" s="279"/>
      <c r="G522" s="279"/>
      <c r="H522" s="296" t="s">
        <v>639</v>
      </c>
      <c r="I522" s="329" t="s">
        <v>638</v>
      </c>
      <c r="J522" s="297">
        <v>25328</v>
      </c>
      <c r="L522" s="284"/>
      <c r="M522" s="284"/>
      <c r="N522" s="284"/>
      <c r="O522" s="284"/>
      <c r="P522" s="313"/>
      <c r="Q522" s="24"/>
    </row>
    <row r="523" spans="5:17" ht="16.5" thickBot="1" x14ac:dyDescent="0.3">
      <c r="F523" s="279"/>
      <c r="G523" s="279"/>
      <c r="H523" s="296" t="s">
        <v>640</v>
      </c>
      <c r="I523" s="329" t="s">
        <v>641</v>
      </c>
      <c r="J523" s="297">
        <v>1289</v>
      </c>
      <c r="L523" s="284"/>
      <c r="M523" s="284"/>
      <c r="N523" s="284"/>
      <c r="O523" s="284"/>
      <c r="P523" s="313"/>
      <c r="Q523" s="24"/>
    </row>
    <row r="524" spans="5:17" ht="32.25" thickBot="1" x14ac:dyDescent="0.3">
      <c r="F524" s="279"/>
      <c r="G524" s="279"/>
      <c r="H524" s="296" t="s">
        <v>642</v>
      </c>
      <c r="I524" s="329" t="s">
        <v>638</v>
      </c>
      <c r="J524" s="297">
        <v>13355</v>
      </c>
      <c r="L524" s="282"/>
      <c r="M524" s="283"/>
      <c r="N524" s="284"/>
      <c r="O524" s="284"/>
      <c r="P524" s="312"/>
      <c r="Q524" s="24"/>
    </row>
    <row r="525" spans="5:17" ht="16.5" thickBot="1" x14ac:dyDescent="0.3">
      <c r="F525" s="279"/>
      <c r="G525" s="279"/>
      <c r="H525" s="298" t="s">
        <v>643</v>
      </c>
      <c r="I525" s="330" t="s">
        <v>644</v>
      </c>
      <c r="J525" s="297">
        <v>1382</v>
      </c>
      <c r="L525" s="282"/>
      <c r="M525" s="283"/>
      <c r="N525" s="284"/>
      <c r="O525" s="284"/>
      <c r="P525" s="312"/>
      <c r="Q525" s="24"/>
    </row>
    <row r="526" spans="5:17" ht="19.5" thickBot="1" x14ac:dyDescent="0.35">
      <c r="F526" s="279"/>
      <c r="G526" s="279"/>
      <c r="H526" s="319" t="s">
        <v>625</v>
      </c>
      <c r="I526" s="331"/>
      <c r="J526" s="22"/>
      <c r="L526" s="282"/>
      <c r="M526" s="283"/>
      <c r="N526" s="284"/>
      <c r="O526" s="284"/>
      <c r="P526" s="312"/>
      <c r="Q526" s="24"/>
    </row>
    <row r="527" spans="5:17" ht="15.75" x14ac:dyDescent="0.25">
      <c r="F527" s="279"/>
      <c r="G527" s="279"/>
      <c r="H527" s="280"/>
      <c r="I527" s="324"/>
      <c r="J527" s="279"/>
      <c r="K527" s="280"/>
      <c r="L527" s="282"/>
      <c r="M527" s="283"/>
      <c r="N527" s="284"/>
      <c r="O527" s="284"/>
      <c r="P527" s="312"/>
      <c r="Q527" s="24"/>
    </row>
    <row r="528" spans="5:17" ht="15.75" x14ac:dyDescent="0.25">
      <c r="F528" s="279"/>
      <c r="G528" s="279"/>
      <c r="H528" s="280"/>
      <c r="I528" s="324"/>
      <c r="J528" s="279"/>
      <c r="K528" s="280"/>
      <c r="L528" s="282"/>
      <c r="M528" s="283"/>
      <c r="N528" s="284"/>
      <c r="O528" s="284"/>
      <c r="P528" s="312"/>
      <c r="Q528" s="24"/>
    </row>
    <row r="529" spans="6:17" ht="15.75" x14ac:dyDescent="0.25">
      <c r="F529" s="279"/>
      <c r="G529" s="279"/>
      <c r="H529" s="280"/>
      <c r="I529" s="324"/>
      <c r="J529" s="279"/>
      <c r="K529" s="280"/>
      <c r="L529" s="282"/>
      <c r="M529" s="283"/>
      <c r="N529" s="284"/>
      <c r="O529" s="284"/>
      <c r="P529" s="312"/>
      <c r="Q529" s="24"/>
    </row>
    <row r="530" spans="6:17" ht="15.75" x14ac:dyDescent="0.25">
      <c r="F530" s="279"/>
      <c r="G530" s="279"/>
      <c r="H530" s="280"/>
      <c r="I530" s="324"/>
      <c r="J530" s="279"/>
      <c r="K530" s="280"/>
      <c r="L530" s="282"/>
      <c r="M530" s="283"/>
      <c r="N530" s="284"/>
      <c r="O530" s="284"/>
      <c r="P530" s="312"/>
      <c r="Q530" s="24"/>
    </row>
    <row r="531" spans="6:17" ht="15.75" x14ac:dyDescent="0.25">
      <c r="F531" s="279"/>
      <c r="G531" s="279"/>
      <c r="H531" s="280"/>
      <c r="I531" s="324"/>
      <c r="J531" s="279"/>
      <c r="K531" s="280"/>
      <c r="L531" s="282"/>
      <c r="M531" s="283"/>
      <c r="N531" s="284"/>
      <c r="O531" s="284"/>
      <c r="P531" s="312"/>
      <c r="Q531" s="24"/>
    </row>
    <row r="532" spans="6:17" ht="15.75" x14ac:dyDescent="0.25">
      <c r="F532" s="279"/>
      <c r="G532" s="279"/>
      <c r="H532" s="280"/>
      <c r="I532" s="324"/>
      <c r="J532" s="279"/>
      <c r="K532" s="280"/>
      <c r="L532" s="282"/>
      <c r="M532" s="283"/>
      <c r="N532" s="284"/>
      <c r="O532" s="284"/>
      <c r="P532" s="312"/>
      <c r="Q532" s="24"/>
    </row>
    <row r="533" spans="6:17" ht="15.75" x14ac:dyDescent="0.25">
      <c r="F533" s="279"/>
      <c r="G533" s="279"/>
      <c r="H533" s="280"/>
      <c r="I533" s="324"/>
      <c r="J533" s="279"/>
      <c r="K533" s="280"/>
      <c r="L533" s="282"/>
      <c r="M533" s="283"/>
      <c r="N533" s="284"/>
      <c r="O533" s="284"/>
      <c r="P533" s="312"/>
      <c r="Q533" s="24"/>
    </row>
    <row r="534" spans="6:17" ht="15.75" x14ac:dyDescent="0.25">
      <c r="F534" s="279"/>
      <c r="G534" s="279"/>
      <c r="H534" s="280"/>
      <c r="I534" s="324"/>
      <c r="J534" s="279"/>
      <c r="K534" s="280"/>
      <c r="L534" s="282"/>
      <c r="M534" s="283"/>
      <c r="N534" s="284"/>
      <c r="O534" s="284"/>
      <c r="P534" s="312"/>
      <c r="Q534" s="24"/>
    </row>
    <row r="535" spans="6:17" ht="15.75" x14ac:dyDescent="0.25">
      <c r="F535" s="279"/>
      <c r="G535" s="279"/>
      <c r="H535" s="280"/>
      <c r="I535" s="324"/>
      <c r="J535" s="279"/>
      <c r="K535" s="280"/>
      <c r="L535" s="282"/>
      <c r="M535" s="283"/>
      <c r="N535" s="284"/>
      <c r="O535" s="284"/>
      <c r="P535" s="312"/>
      <c r="Q535" s="24"/>
    </row>
    <row r="536" spans="6:17" ht="15.75" x14ac:dyDescent="0.25">
      <c r="F536" s="279"/>
      <c r="G536" s="279"/>
      <c r="H536" s="280"/>
      <c r="I536" s="324"/>
      <c r="J536" s="279"/>
      <c r="K536" s="280"/>
      <c r="L536" s="282"/>
      <c r="M536" s="283"/>
      <c r="N536" s="284"/>
      <c r="O536" s="284"/>
      <c r="P536" s="312"/>
      <c r="Q536" s="24"/>
    </row>
    <row r="537" spans="6:17" ht="15.75" x14ac:dyDescent="0.25">
      <c r="F537" s="279"/>
      <c r="G537" s="279"/>
      <c r="H537" s="280"/>
      <c r="I537" s="324"/>
      <c r="J537" s="279"/>
      <c r="K537" s="280"/>
      <c r="L537" s="282"/>
      <c r="M537" s="283"/>
      <c r="N537" s="284"/>
      <c r="O537" s="284"/>
      <c r="P537" s="312"/>
      <c r="Q537" s="24"/>
    </row>
    <row r="538" spans="6:17" ht="15.75" x14ac:dyDescent="0.25">
      <c r="F538" s="279"/>
      <c r="G538" s="279"/>
      <c r="H538" s="280"/>
      <c r="I538" s="324"/>
      <c r="J538" s="279"/>
      <c r="K538" s="280"/>
      <c r="L538" s="282"/>
      <c r="M538" s="283"/>
      <c r="N538" s="284"/>
      <c r="O538" s="284"/>
      <c r="P538" s="312"/>
      <c r="Q538" s="24"/>
    </row>
    <row r="539" spans="6:17" ht="15.75" x14ac:dyDescent="0.25">
      <c r="F539" s="279"/>
      <c r="G539" s="279"/>
      <c r="H539" s="280"/>
      <c r="I539" s="324"/>
      <c r="J539" s="279"/>
      <c r="K539" s="280"/>
      <c r="L539" s="282"/>
      <c r="M539" s="283"/>
      <c r="N539" s="284"/>
      <c r="O539" s="284"/>
      <c r="P539" s="312"/>
      <c r="Q539" s="24"/>
    </row>
    <row r="540" spans="6:17" ht="15.75" x14ac:dyDescent="0.25">
      <c r="F540" s="279"/>
      <c r="G540" s="279"/>
      <c r="H540" s="280"/>
      <c r="I540" s="324"/>
      <c r="J540" s="279"/>
      <c r="K540" s="280"/>
      <c r="L540" s="282"/>
      <c r="M540" s="283"/>
      <c r="N540" s="284"/>
      <c r="O540" s="284"/>
      <c r="P540" s="312"/>
      <c r="Q540" s="24"/>
    </row>
    <row r="541" spans="6:17" ht="15.75" x14ac:dyDescent="0.25">
      <c r="F541" s="279"/>
      <c r="G541" s="279"/>
      <c r="H541" s="280"/>
      <c r="I541" s="324"/>
      <c r="J541" s="279"/>
      <c r="K541" s="280"/>
      <c r="L541" s="282"/>
      <c r="M541" s="283"/>
      <c r="N541" s="284"/>
      <c r="O541" s="284"/>
      <c r="P541" s="312"/>
      <c r="Q541" s="24"/>
    </row>
    <row r="542" spans="6:17" ht="15.75" x14ac:dyDescent="0.25">
      <c r="F542" s="279"/>
      <c r="G542" s="279"/>
      <c r="H542" s="280"/>
      <c r="I542" s="324"/>
      <c r="J542" s="279"/>
      <c r="K542" s="280"/>
      <c r="L542" s="282"/>
      <c r="M542" s="283"/>
      <c r="N542" s="284"/>
      <c r="O542" s="284"/>
      <c r="P542" s="312"/>
      <c r="Q542" s="24"/>
    </row>
    <row r="543" spans="6:17" ht="15.75" x14ac:dyDescent="0.25">
      <c r="F543" s="279"/>
      <c r="G543" s="279"/>
      <c r="H543" s="280"/>
      <c r="I543" s="324"/>
      <c r="J543" s="279"/>
      <c r="K543" s="280"/>
      <c r="L543" s="282"/>
      <c r="M543" s="283"/>
      <c r="N543" s="284"/>
      <c r="O543" s="284"/>
      <c r="P543" s="312"/>
      <c r="Q543" s="24"/>
    </row>
    <row r="544" spans="6:17" ht="15.75" x14ac:dyDescent="0.25">
      <c r="F544" s="279"/>
      <c r="G544" s="279"/>
      <c r="H544" s="280"/>
      <c r="I544" s="324"/>
      <c r="J544" s="279"/>
      <c r="K544" s="280"/>
      <c r="L544" s="282"/>
      <c r="M544" s="283"/>
      <c r="N544" s="284"/>
      <c r="O544" s="284"/>
      <c r="P544" s="312"/>
      <c r="Q544" s="24"/>
    </row>
    <row r="545" spans="6:17" ht="15.75" x14ac:dyDescent="0.25">
      <c r="F545" s="279"/>
      <c r="G545" s="279"/>
      <c r="H545" s="280"/>
      <c r="I545" s="324"/>
      <c r="J545" s="279"/>
      <c r="K545" s="280"/>
      <c r="L545" s="282"/>
      <c r="M545" s="283"/>
      <c r="N545" s="284"/>
      <c r="O545" s="284"/>
      <c r="P545" s="312"/>
      <c r="Q545" s="24"/>
    </row>
    <row r="546" spans="6:17" ht="15.75" x14ac:dyDescent="0.25">
      <c r="F546" s="279"/>
      <c r="G546" s="279"/>
      <c r="H546" s="280"/>
      <c r="I546" s="324"/>
      <c r="J546" s="279"/>
      <c r="K546" s="280"/>
      <c r="L546" s="282"/>
      <c r="M546" s="283"/>
      <c r="N546" s="284"/>
      <c r="O546" s="284"/>
      <c r="P546" s="312"/>
      <c r="Q546" s="24"/>
    </row>
    <row r="547" spans="6:17" ht="15.75" x14ac:dyDescent="0.25">
      <c r="F547" s="279"/>
      <c r="G547" s="279"/>
      <c r="H547" s="280"/>
      <c r="I547" s="324"/>
      <c r="J547" s="279"/>
      <c r="K547" s="280"/>
      <c r="L547" s="282"/>
      <c r="M547" s="283"/>
      <c r="N547" s="284"/>
      <c r="O547" s="284"/>
      <c r="P547" s="312"/>
      <c r="Q547" s="24"/>
    </row>
    <row r="548" spans="6:17" ht="15.75" x14ac:dyDescent="0.25">
      <c r="F548" s="279"/>
      <c r="G548" s="279"/>
      <c r="H548" s="280"/>
      <c r="I548" s="324"/>
      <c r="J548" s="279"/>
      <c r="K548" s="280"/>
      <c r="L548" s="282"/>
      <c r="M548" s="283"/>
      <c r="N548" s="284"/>
      <c r="O548" s="284"/>
      <c r="P548" s="312"/>
      <c r="Q548" s="24"/>
    </row>
    <row r="549" spans="6:17" ht="15.75" x14ac:dyDescent="0.25">
      <c r="F549" s="279"/>
      <c r="G549" s="279"/>
      <c r="H549" s="280"/>
      <c r="I549" s="324"/>
      <c r="J549" s="279"/>
      <c r="K549" s="280"/>
      <c r="L549" s="282"/>
      <c r="M549" s="283"/>
      <c r="N549" s="284"/>
      <c r="O549" s="284"/>
      <c r="P549" s="312"/>
      <c r="Q549" s="24"/>
    </row>
    <row r="550" spans="6:17" ht="15.75" x14ac:dyDescent="0.25">
      <c r="F550" s="279"/>
      <c r="G550" s="279"/>
      <c r="H550" s="280"/>
      <c r="I550" s="324"/>
      <c r="J550" s="279"/>
      <c r="K550" s="280"/>
      <c r="L550" s="282"/>
      <c r="M550" s="283"/>
      <c r="N550" s="284"/>
      <c r="O550" s="284"/>
      <c r="P550" s="312"/>
      <c r="Q550" s="24"/>
    </row>
    <row r="551" spans="6:17" ht="15.75" x14ac:dyDescent="0.25">
      <c r="F551" s="279"/>
      <c r="G551" s="279"/>
      <c r="H551" s="280"/>
      <c r="I551" s="324"/>
      <c r="J551" s="279"/>
      <c r="K551" s="280"/>
      <c r="L551" s="282"/>
      <c r="M551" s="283"/>
      <c r="N551" s="284"/>
      <c r="O551" s="284"/>
      <c r="P551" s="312"/>
      <c r="Q551" s="24"/>
    </row>
    <row r="552" spans="6:17" ht="15.75" x14ac:dyDescent="0.25">
      <c r="F552" s="279"/>
      <c r="G552" s="279"/>
      <c r="H552" s="280"/>
      <c r="I552" s="324"/>
      <c r="J552" s="279"/>
      <c r="K552" s="280"/>
      <c r="L552" s="282"/>
      <c r="M552" s="283"/>
      <c r="N552" s="284"/>
      <c r="O552" s="284"/>
      <c r="P552" s="312"/>
      <c r="Q552" s="24"/>
    </row>
    <row r="553" spans="6:17" ht="15.75" x14ac:dyDescent="0.25">
      <c r="F553" s="279"/>
      <c r="G553" s="279"/>
      <c r="H553" s="280"/>
      <c r="I553" s="324"/>
      <c r="J553" s="279"/>
      <c r="K553" s="280"/>
      <c r="L553" s="282"/>
      <c r="M553" s="283"/>
      <c r="N553" s="284"/>
      <c r="O553" s="284"/>
      <c r="P553" s="312"/>
      <c r="Q553" s="24"/>
    </row>
    <row r="554" spans="6:17" ht="15.75" x14ac:dyDescent="0.25">
      <c r="F554" s="279"/>
      <c r="G554" s="279"/>
      <c r="H554" s="280"/>
      <c r="I554" s="324"/>
      <c r="J554" s="279"/>
      <c r="K554" s="280"/>
      <c r="L554" s="282"/>
      <c r="M554" s="283"/>
      <c r="N554" s="284"/>
      <c r="O554" s="284"/>
      <c r="P554" s="312"/>
      <c r="Q554" s="24"/>
    </row>
    <row r="555" spans="6:17" ht="15.75" x14ac:dyDescent="0.25">
      <c r="F555" s="279"/>
      <c r="G555" s="279"/>
      <c r="H555" s="280"/>
      <c r="I555" s="324"/>
      <c r="J555" s="279"/>
      <c r="K555" s="280"/>
      <c r="L555" s="282"/>
      <c r="M555" s="283"/>
      <c r="N555" s="284"/>
      <c r="O555" s="284"/>
      <c r="P555" s="312"/>
      <c r="Q555" s="24"/>
    </row>
    <row r="556" spans="6:17" ht="15.75" x14ac:dyDescent="0.25">
      <c r="F556" s="279"/>
      <c r="G556" s="279"/>
      <c r="H556" s="280"/>
      <c r="I556" s="324"/>
      <c r="J556" s="279"/>
      <c r="K556" s="280"/>
      <c r="L556" s="282"/>
      <c r="M556" s="283"/>
      <c r="N556" s="284"/>
      <c r="O556" s="284"/>
      <c r="P556" s="312"/>
      <c r="Q556" s="24"/>
    </row>
    <row r="557" spans="6:17" ht="15.75" x14ac:dyDescent="0.25">
      <c r="F557" s="279"/>
      <c r="G557" s="279"/>
      <c r="H557" s="280"/>
      <c r="I557" s="324"/>
      <c r="J557" s="279"/>
      <c r="K557" s="280"/>
      <c r="L557" s="282"/>
      <c r="M557" s="283"/>
      <c r="N557" s="284"/>
      <c r="O557" s="284"/>
      <c r="P557" s="312"/>
      <c r="Q557" s="24"/>
    </row>
    <row r="558" spans="6:17" ht="15.75" x14ac:dyDescent="0.25">
      <c r="F558" s="279"/>
      <c r="G558" s="279"/>
      <c r="H558" s="280"/>
      <c r="I558" s="324"/>
      <c r="J558" s="279"/>
      <c r="K558" s="280"/>
      <c r="L558" s="282"/>
      <c r="M558" s="283"/>
      <c r="N558" s="284"/>
      <c r="O558" s="284"/>
      <c r="P558" s="312"/>
      <c r="Q558" s="24"/>
    </row>
    <row r="559" spans="6:17" ht="15.75" x14ac:dyDescent="0.25">
      <c r="F559" s="279"/>
      <c r="G559" s="279"/>
      <c r="H559" s="280"/>
      <c r="I559" s="324"/>
      <c r="J559" s="279"/>
      <c r="K559" s="280"/>
      <c r="L559" s="284"/>
      <c r="M559" s="284"/>
      <c r="N559" s="284"/>
      <c r="O559" s="284"/>
      <c r="P559" s="313"/>
      <c r="Q559" s="24"/>
    </row>
    <row r="560" spans="6:17" ht="15.75" x14ac:dyDescent="0.25">
      <c r="F560" s="279"/>
      <c r="G560" s="279"/>
      <c r="H560" s="280"/>
      <c r="I560" s="324"/>
      <c r="J560" s="279"/>
      <c r="K560" s="280"/>
      <c r="L560" s="284"/>
      <c r="M560" s="284"/>
      <c r="N560" s="284"/>
      <c r="O560" s="284"/>
      <c r="P560" s="313"/>
      <c r="Q560" s="24"/>
    </row>
    <row r="561" spans="6:17" ht="15.75" x14ac:dyDescent="0.25">
      <c r="F561" s="279"/>
      <c r="G561" s="279"/>
      <c r="H561" s="280"/>
      <c r="I561" s="324"/>
      <c r="J561" s="279"/>
      <c r="K561" s="280"/>
      <c r="L561" s="284"/>
      <c r="M561" s="284"/>
      <c r="N561" s="284"/>
      <c r="O561" s="284"/>
      <c r="P561" s="313"/>
      <c r="Q561" s="24"/>
    </row>
    <row r="562" spans="6:17" ht="15.75" x14ac:dyDescent="0.25">
      <c r="F562" s="279"/>
      <c r="G562" s="279"/>
      <c r="H562" s="280"/>
      <c r="I562" s="324"/>
      <c r="J562" s="279"/>
      <c r="K562" s="280"/>
      <c r="L562" s="284"/>
      <c r="M562" s="284"/>
      <c r="N562" s="284"/>
      <c r="O562" s="284"/>
      <c r="P562" s="313"/>
      <c r="Q562" s="24"/>
    </row>
    <row r="563" spans="6:17" ht="15.75" x14ac:dyDescent="0.25">
      <c r="F563" s="279"/>
      <c r="G563" s="279"/>
      <c r="H563" s="280"/>
      <c r="I563" s="324"/>
      <c r="J563" s="279"/>
      <c r="K563" s="280"/>
      <c r="L563" s="284"/>
      <c r="M563" s="284"/>
      <c r="N563" s="284"/>
      <c r="O563" s="284"/>
      <c r="P563" s="313"/>
      <c r="Q563" s="24"/>
    </row>
    <row r="564" spans="6:17" ht="15.75" x14ac:dyDescent="0.25">
      <c r="F564" s="279"/>
      <c r="G564" s="279"/>
      <c r="H564" s="280"/>
      <c r="I564" s="324"/>
      <c r="J564" s="279"/>
      <c r="K564" s="280"/>
      <c r="L564" s="282"/>
      <c r="M564" s="283"/>
      <c r="N564" s="284"/>
      <c r="O564" s="284"/>
      <c r="P564" s="312"/>
      <c r="Q564" s="24"/>
    </row>
    <row r="565" spans="6:17" x14ac:dyDescent="0.2">
      <c r="F565" s="87"/>
      <c r="G565" s="299"/>
      <c r="H565" s="300"/>
      <c r="I565" s="317"/>
      <c r="J565" s="87"/>
      <c r="K565" s="300"/>
      <c r="L565" s="301"/>
      <c r="M565" s="302"/>
      <c r="N565" s="303"/>
      <c r="O565" s="303"/>
      <c r="P565" s="314"/>
      <c r="Q565" s="24"/>
    </row>
    <row r="566" spans="6:17" x14ac:dyDescent="0.2">
      <c r="F566" s="87"/>
      <c r="G566" s="299"/>
      <c r="H566" s="300"/>
      <c r="I566" s="317"/>
      <c r="J566" s="87"/>
      <c r="K566" s="300"/>
      <c r="L566" s="301"/>
      <c r="M566" s="302"/>
      <c r="N566" s="303"/>
      <c r="O566" s="303"/>
      <c r="P566" s="314"/>
      <c r="Q566" s="24"/>
    </row>
    <row r="567" spans="6:17" x14ac:dyDescent="0.2">
      <c r="F567" s="87"/>
      <c r="G567" s="299"/>
      <c r="H567" s="300"/>
      <c r="I567" s="317"/>
      <c r="J567" s="87"/>
      <c r="K567" s="300"/>
      <c r="L567" s="301"/>
      <c r="M567" s="302"/>
      <c r="N567" s="303"/>
      <c r="O567" s="303"/>
      <c r="P567" s="314"/>
      <c r="Q567" s="24"/>
    </row>
    <row r="568" spans="6:17" x14ac:dyDescent="0.2">
      <c r="F568" s="87"/>
      <c r="G568" s="87"/>
      <c r="H568" s="300"/>
      <c r="I568" s="317"/>
      <c r="J568" s="87"/>
      <c r="K568" s="300"/>
      <c r="L568" s="303"/>
      <c r="M568" s="304"/>
      <c r="N568" s="303"/>
      <c r="O568" s="303"/>
      <c r="P568" s="315"/>
      <c r="Q568" s="24"/>
    </row>
    <row r="569" spans="6:17" x14ac:dyDescent="0.2">
      <c r="F569" s="87"/>
      <c r="G569" s="299"/>
      <c r="H569" s="300"/>
      <c r="I569" s="317"/>
      <c r="J569" s="87"/>
      <c r="K569" s="300"/>
      <c r="L569" s="301"/>
      <c r="M569" s="302"/>
      <c r="N569" s="303"/>
      <c r="O569" s="303"/>
      <c r="P569" s="314"/>
      <c r="Q569" s="24"/>
    </row>
    <row r="570" spans="6:17" x14ac:dyDescent="0.2">
      <c r="F570" s="87"/>
      <c r="G570" s="299"/>
      <c r="H570" s="300"/>
      <c r="I570" s="317"/>
      <c r="J570" s="87"/>
      <c r="K570" s="300"/>
      <c r="L570" s="301"/>
      <c r="M570" s="302"/>
      <c r="N570" s="303"/>
      <c r="O570" s="303"/>
      <c r="P570" s="314"/>
      <c r="Q570" s="24"/>
    </row>
    <row r="571" spans="6:17" x14ac:dyDescent="0.2">
      <c r="F571" s="87"/>
      <c r="G571" s="299"/>
      <c r="H571" s="300"/>
      <c r="I571" s="317"/>
      <c r="J571" s="87"/>
      <c r="K571" s="300"/>
      <c r="L571" s="301"/>
      <c r="M571" s="302"/>
      <c r="N571" s="303"/>
      <c r="O571" s="303"/>
      <c r="P571" s="314"/>
      <c r="Q571" s="24"/>
    </row>
    <row r="572" spans="6:17" x14ac:dyDescent="0.2">
      <c r="F572" s="87"/>
      <c r="G572" s="299"/>
      <c r="H572" s="300"/>
      <c r="I572" s="317"/>
      <c r="J572" s="87"/>
      <c r="K572" s="300"/>
      <c r="L572" s="301"/>
      <c r="M572" s="302"/>
      <c r="N572" s="303"/>
      <c r="O572" s="303"/>
      <c r="P572" s="314"/>
      <c r="Q572" s="24"/>
    </row>
    <row r="573" spans="6:17" x14ac:dyDescent="0.2">
      <c r="F573" s="87"/>
      <c r="G573" s="299"/>
      <c r="H573" s="300"/>
      <c r="I573" s="317"/>
      <c r="J573" s="87"/>
      <c r="K573" s="300"/>
      <c r="L573" s="301"/>
      <c r="M573" s="302"/>
      <c r="N573" s="303"/>
      <c r="O573" s="303"/>
      <c r="P573" s="314"/>
      <c r="Q573" s="24"/>
    </row>
    <row r="574" spans="6:17" x14ac:dyDescent="0.2">
      <c r="F574" s="87"/>
      <c r="G574" s="299"/>
      <c r="H574" s="300"/>
      <c r="I574" s="317"/>
      <c r="J574" s="87"/>
      <c r="K574" s="300"/>
      <c r="L574" s="301"/>
      <c r="M574" s="302"/>
      <c r="N574" s="303"/>
      <c r="O574" s="303"/>
      <c r="P574" s="314"/>
      <c r="Q574" s="24"/>
    </row>
    <row r="575" spans="6:17" x14ac:dyDescent="0.2">
      <c r="F575" s="87"/>
      <c r="G575" s="87"/>
      <c r="H575" s="300"/>
      <c r="I575" s="317"/>
      <c r="J575" s="87"/>
      <c r="K575" s="300"/>
      <c r="L575" s="303"/>
      <c r="M575" s="304"/>
      <c r="N575" s="303"/>
      <c r="O575" s="303"/>
      <c r="P575" s="315"/>
      <c r="Q575" s="24"/>
    </row>
    <row r="576" spans="6:17" x14ac:dyDescent="0.2">
      <c r="F576" s="87"/>
      <c r="G576" s="87"/>
      <c r="H576" s="300"/>
      <c r="I576" s="317"/>
      <c r="J576" s="87"/>
      <c r="K576" s="300"/>
      <c r="L576" s="303"/>
      <c r="M576" s="304"/>
      <c r="N576" s="303"/>
      <c r="O576" s="303"/>
      <c r="P576" s="315"/>
      <c r="Q576" s="24"/>
    </row>
    <row r="577" spans="6:17" x14ac:dyDescent="0.2">
      <c r="F577" s="87"/>
      <c r="G577" s="299"/>
      <c r="H577" s="300"/>
      <c r="I577" s="317"/>
      <c r="J577" s="87"/>
      <c r="K577" s="300"/>
      <c r="L577" s="301"/>
      <c r="M577" s="302"/>
      <c r="N577" s="303"/>
      <c r="O577" s="303"/>
      <c r="P577" s="314"/>
      <c r="Q577" s="24"/>
    </row>
    <row r="578" spans="6:17" x14ac:dyDescent="0.2">
      <c r="F578" s="87"/>
      <c r="G578" s="299"/>
      <c r="H578" s="300"/>
      <c r="I578" s="317"/>
      <c r="J578" s="87"/>
      <c r="K578" s="300"/>
      <c r="L578" s="301"/>
      <c r="M578" s="302"/>
      <c r="N578" s="303"/>
      <c r="O578" s="303"/>
      <c r="P578" s="314"/>
      <c r="Q578" s="24"/>
    </row>
    <row r="579" spans="6:17" x14ac:dyDescent="0.2">
      <c r="F579" s="87"/>
      <c r="G579" s="299"/>
      <c r="H579" s="300"/>
      <c r="I579" s="317"/>
      <c r="J579" s="87"/>
      <c r="K579" s="300"/>
      <c r="L579" s="301"/>
      <c r="M579" s="302"/>
      <c r="N579" s="303"/>
      <c r="O579" s="303"/>
      <c r="P579" s="314"/>
      <c r="Q579" s="24"/>
    </row>
    <row r="580" spans="6:17" x14ac:dyDescent="0.2">
      <c r="F580" s="87"/>
      <c r="G580" s="299"/>
      <c r="H580" s="300"/>
      <c r="I580" s="317"/>
      <c r="J580" s="87"/>
      <c r="K580" s="300"/>
      <c r="L580" s="301"/>
      <c r="M580" s="302"/>
      <c r="N580" s="303"/>
      <c r="O580" s="303"/>
      <c r="P580" s="314"/>
      <c r="Q580" s="24"/>
    </row>
    <row r="581" spans="6:17" x14ac:dyDescent="0.2">
      <c r="F581" s="87"/>
      <c r="G581" s="87"/>
      <c r="H581" s="300"/>
      <c r="I581" s="317"/>
      <c r="J581" s="87"/>
      <c r="K581" s="300"/>
      <c r="L581" s="303"/>
      <c r="M581" s="302"/>
      <c r="N581" s="303"/>
      <c r="O581" s="303"/>
      <c r="P581" s="315"/>
      <c r="Q581" s="24"/>
    </row>
    <row r="582" spans="6:17" x14ac:dyDescent="0.2">
      <c r="F582" s="87"/>
      <c r="G582" s="87"/>
      <c r="H582" s="300"/>
      <c r="I582" s="317"/>
      <c r="J582" s="87"/>
      <c r="K582" s="300"/>
      <c r="L582" s="303"/>
      <c r="M582" s="302"/>
      <c r="N582" s="303"/>
      <c r="O582" s="303"/>
      <c r="P582" s="315"/>
      <c r="Q582" s="24"/>
    </row>
    <row r="583" spans="6:17" x14ac:dyDescent="0.2">
      <c r="F583" s="87"/>
      <c r="G583" s="87"/>
      <c r="H583" s="300"/>
      <c r="I583" s="317"/>
      <c r="J583" s="87"/>
      <c r="K583" s="300"/>
      <c r="L583" s="303"/>
      <c r="M583" s="304"/>
      <c r="N583" s="303"/>
      <c r="O583" s="303"/>
      <c r="P583" s="315"/>
      <c r="Q583" s="24"/>
    </row>
    <row r="584" spans="6:17" x14ac:dyDescent="0.2">
      <c r="F584" s="87"/>
      <c r="G584" s="299"/>
      <c r="H584" s="300"/>
      <c r="I584" s="317"/>
      <c r="J584" s="87"/>
      <c r="K584" s="300"/>
      <c r="L584" s="301"/>
      <c r="M584" s="302"/>
      <c r="N584" s="303"/>
      <c r="O584" s="303"/>
      <c r="P584" s="314"/>
      <c r="Q584" s="24"/>
    </row>
    <row r="585" spans="6:17" x14ac:dyDescent="0.2">
      <c r="F585" s="87"/>
      <c r="G585" s="299"/>
      <c r="H585" s="300"/>
      <c r="I585" s="317"/>
      <c r="J585" s="87"/>
      <c r="K585" s="300"/>
      <c r="L585" s="301"/>
      <c r="M585" s="302"/>
      <c r="N585" s="303"/>
      <c r="O585" s="303"/>
      <c r="P585" s="314"/>
      <c r="Q585" s="24"/>
    </row>
    <row r="586" spans="6:17" x14ac:dyDescent="0.2">
      <c r="F586" s="87"/>
      <c r="G586" s="87"/>
      <c r="H586" s="300"/>
      <c r="I586" s="317"/>
      <c r="J586" s="87"/>
      <c r="K586" s="300"/>
      <c r="L586" s="303"/>
      <c r="M586" s="304"/>
      <c r="N586" s="303"/>
      <c r="O586" s="303"/>
      <c r="P586" s="315"/>
      <c r="Q586" s="24"/>
    </row>
    <row r="587" spans="6:17" x14ac:dyDescent="0.2">
      <c r="F587" s="87"/>
      <c r="G587" s="87"/>
      <c r="H587" s="300"/>
      <c r="I587" s="317"/>
      <c r="J587" s="87"/>
      <c r="K587" s="300"/>
      <c r="L587" s="303"/>
      <c r="M587" s="304"/>
      <c r="N587" s="303"/>
      <c r="O587" s="303"/>
      <c r="P587" s="315"/>
      <c r="Q587" s="24"/>
    </row>
    <row r="588" spans="6:17" x14ac:dyDescent="0.2">
      <c r="F588" s="87"/>
      <c r="G588" s="87"/>
      <c r="H588" s="300"/>
      <c r="I588" s="317"/>
      <c r="J588" s="87"/>
      <c r="K588" s="300"/>
      <c r="L588" s="303"/>
      <c r="M588" s="304"/>
      <c r="N588" s="303"/>
      <c r="O588" s="303"/>
      <c r="P588" s="315"/>
      <c r="Q588" s="24"/>
    </row>
    <row r="589" spans="6:17" x14ac:dyDescent="0.2">
      <c r="F589" s="87"/>
      <c r="G589" s="299"/>
      <c r="H589" s="300"/>
      <c r="I589" s="317"/>
      <c r="J589" s="87"/>
      <c r="K589" s="300"/>
      <c r="L589" s="301"/>
      <c r="M589" s="302"/>
      <c r="N589" s="303"/>
      <c r="O589" s="303"/>
      <c r="P589" s="314"/>
      <c r="Q589" s="24"/>
    </row>
    <row r="590" spans="6:17" x14ac:dyDescent="0.2">
      <c r="F590" s="87"/>
      <c r="G590" s="299"/>
      <c r="H590" s="300"/>
      <c r="I590" s="317"/>
      <c r="J590" s="87"/>
      <c r="K590" s="300"/>
      <c r="L590" s="301"/>
      <c r="M590" s="302"/>
      <c r="N590" s="303"/>
      <c r="O590" s="303"/>
      <c r="P590" s="314"/>
      <c r="Q590" s="24"/>
    </row>
    <row r="591" spans="6:17" x14ac:dyDescent="0.2">
      <c r="F591" s="87"/>
      <c r="G591" s="299"/>
      <c r="H591" s="300"/>
      <c r="I591" s="317"/>
      <c r="J591" s="87"/>
      <c r="K591" s="300"/>
      <c r="L591" s="301"/>
      <c r="M591" s="302"/>
      <c r="N591" s="303"/>
      <c r="O591" s="303"/>
      <c r="P591" s="314"/>
      <c r="Q591" s="24"/>
    </row>
    <row r="592" spans="6:17" x14ac:dyDescent="0.2">
      <c r="F592" s="87"/>
      <c r="G592" s="299"/>
      <c r="H592" s="300"/>
      <c r="I592" s="317"/>
      <c r="J592" s="87"/>
      <c r="K592" s="300"/>
      <c r="L592" s="301"/>
      <c r="M592" s="302"/>
      <c r="N592" s="303"/>
      <c r="O592" s="303"/>
      <c r="P592" s="314"/>
      <c r="Q592" s="24"/>
    </row>
    <row r="593" spans="6:17" x14ac:dyDescent="0.2">
      <c r="F593" s="87"/>
      <c r="G593" s="299"/>
      <c r="H593" s="300"/>
      <c r="I593" s="317"/>
      <c r="J593" s="87"/>
      <c r="K593" s="300"/>
      <c r="L593" s="301"/>
      <c r="M593" s="302"/>
      <c r="N593" s="303"/>
      <c r="O593" s="303"/>
      <c r="P593" s="314"/>
      <c r="Q593" s="24"/>
    </row>
    <row r="594" spans="6:17" x14ac:dyDescent="0.2">
      <c r="F594" s="87"/>
      <c r="G594" s="299"/>
      <c r="H594" s="300"/>
      <c r="I594" s="317"/>
      <c r="J594" s="87"/>
      <c r="K594" s="300"/>
      <c r="L594" s="301"/>
      <c r="M594" s="302"/>
      <c r="N594" s="303"/>
      <c r="O594" s="303"/>
      <c r="P594" s="314"/>
      <c r="Q594" s="24"/>
    </row>
    <row r="595" spans="6:17" x14ac:dyDescent="0.2">
      <c r="F595" s="87"/>
      <c r="G595" s="299"/>
      <c r="H595" s="300"/>
      <c r="I595" s="317"/>
      <c r="J595" s="87"/>
      <c r="K595" s="300"/>
      <c r="L595" s="301"/>
      <c r="M595" s="302"/>
      <c r="N595" s="303"/>
      <c r="O595" s="303"/>
      <c r="P595" s="314"/>
      <c r="Q595" s="24"/>
    </row>
    <row r="596" spans="6:17" x14ac:dyDescent="0.2">
      <c r="F596" s="87"/>
      <c r="G596" s="87"/>
      <c r="H596" s="300"/>
      <c r="I596" s="317"/>
      <c r="J596" s="87"/>
      <c r="K596" s="300"/>
      <c r="L596" s="303"/>
      <c r="M596" s="304"/>
      <c r="N596" s="303"/>
      <c r="O596" s="303"/>
      <c r="P596" s="315"/>
      <c r="Q596" s="24"/>
    </row>
    <row r="597" spans="6:17" x14ac:dyDescent="0.2">
      <c r="F597" s="87"/>
      <c r="G597" s="299"/>
      <c r="H597" s="300"/>
      <c r="I597" s="317"/>
      <c r="J597" s="87"/>
      <c r="K597" s="300"/>
      <c r="L597" s="301"/>
      <c r="M597" s="302"/>
      <c r="N597" s="303"/>
      <c r="O597" s="303"/>
      <c r="P597" s="314"/>
      <c r="Q597" s="24"/>
    </row>
    <row r="598" spans="6:17" x14ac:dyDescent="0.2">
      <c r="F598" s="87"/>
      <c r="G598" s="299"/>
      <c r="H598" s="300"/>
      <c r="I598" s="317"/>
      <c r="J598" s="87"/>
      <c r="K598" s="300"/>
      <c r="L598" s="301"/>
      <c r="M598" s="302"/>
      <c r="N598" s="303"/>
      <c r="O598" s="303"/>
      <c r="P598" s="314"/>
      <c r="Q598" s="24"/>
    </row>
    <row r="599" spans="6:17" x14ac:dyDescent="0.2">
      <c r="F599" s="87"/>
      <c r="G599" s="87"/>
      <c r="H599" s="300"/>
      <c r="I599" s="317"/>
      <c r="J599" s="87"/>
      <c r="K599" s="300"/>
      <c r="L599" s="303"/>
      <c r="M599" s="304"/>
      <c r="N599" s="303"/>
      <c r="O599" s="303"/>
      <c r="P599" s="315"/>
      <c r="Q599" s="24"/>
    </row>
    <row r="600" spans="6:17" x14ac:dyDescent="0.2">
      <c r="F600" s="87"/>
      <c r="G600" s="87"/>
      <c r="H600" s="300"/>
      <c r="I600" s="317"/>
      <c r="J600" s="87"/>
      <c r="K600" s="300"/>
      <c r="L600" s="303"/>
      <c r="M600" s="304"/>
      <c r="N600" s="303"/>
      <c r="O600" s="303"/>
      <c r="P600" s="315"/>
      <c r="Q600" s="24"/>
    </row>
    <row r="601" spans="6:17" x14ac:dyDescent="0.2">
      <c r="F601" s="87"/>
      <c r="G601" s="87"/>
      <c r="H601" s="300"/>
      <c r="I601" s="317"/>
      <c r="J601" s="87"/>
      <c r="K601" s="300"/>
      <c r="L601" s="303"/>
      <c r="M601" s="304"/>
      <c r="N601" s="303"/>
      <c r="O601" s="303"/>
      <c r="P601" s="315"/>
      <c r="Q601" s="24"/>
    </row>
    <row r="602" spans="6:17" x14ac:dyDescent="0.2">
      <c r="F602" s="87"/>
      <c r="G602" s="87"/>
      <c r="H602" s="300"/>
      <c r="I602" s="317"/>
      <c r="J602" s="87"/>
      <c r="K602" s="300"/>
      <c r="L602" s="303"/>
      <c r="M602" s="304"/>
      <c r="N602" s="303"/>
      <c r="O602" s="303"/>
      <c r="P602" s="315"/>
      <c r="Q602" s="24"/>
    </row>
    <row r="603" spans="6:17" x14ac:dyDescent="0.2">
      <c r="F603" s="87"/>
      <c r="G603" s="299"/>
      <c r="H603" s="300"/>
      <c r="I603" s="317"/>
      <c r="J603" s="87"/>
      <c r="K603" s="300"/>
      <c r="L603" s="301"/>
      <c r="M603" s="302"/>
      <c r="N603" s="303"/>
      <c r="O603" s="303"/>
      <c r="P603" s="314"/>
      <c r="Q603" s="24"/>
    </row>
    <row r="604" spans="6:17" x14ac:dyDescent="0.2">
      <c r="F604" s="87"/>
      <c r="G604" s="299"/>
      <c r="H604" s="300"/>
      <c r="I604" s="317"/>
      <c r="J604" s="87"/>
      <c r="K604" s="300"/>
      <c r="L604" s="301"/>
      <c r="M604" s="302"/>
      <c r="N604" s="303"/>
      <c r="O604" s="303"/>
      <c r="P604" s="314"/>
      <c r="Q604" s="24"/>
    </row>
    <row r="605" spans="6:17" x14ac:dyDescent="0.2">
      <c r="F605" s="87"/>
      <c r="G605" s="299"/>
      <c r="H605" s="300"/>
      <c r="I605" s="317"/>
      <c r="J605" s="87"/>
      <c r="K605" s="300"/>
      <c r="L605" s="301"/>
      <c r="M605" s="302"/>
      <c r="N605" s="303"/>
      <c r="O605" s="303"/>
      <c r="P605" s="314"/>
      <c r="Q605" s="24"/>
    </row>
    <row r="606" spans="6:17" x14ac:dyDescent="0.2">
      <c r="F606" s="87"/>
      <c r="G606" s="299"/>
      <c r="H606" s="300"/>
      <c r="I606" s="317"/>
      <c r="J606" s="87"/>
      <c r="K606" s="300"/>
      <c r="L606" s="301"/>
      <c r="M606" s="302"/>
      <c r="N606" s="303"/>
      <c r="O606" s="303"/>
      <c r="P606" s="314"/>
      <c r="Q606" s="24"/>
    </row>
    <row r="607" spans="6:17" x14ac:dyDescent="0.2">
      <c r="F607" s="87"/>
      <c r="G607" s="299"/>
      <c r="H607" s="300"/>
      <c r="I607" s="317"/>
      <c r="J607" s="87"/>
      <c r="K607" s="300"/>
      <c r="L607" s="301"/>
      <c r="M607" s="302"/>
      <c r="N607" s="303"/>
      <c r="O607" s="303"/>
      <c r="P607" s="314"/>
      <c r="Q607" s="24"/>
    </row>
    <row r="608" spans="6:17" x14ac:dyDescent="0.2">
      <c r="F608" s="87"/>
      <c r="G608" s="299"/>
      <c r="H608" s="300"/>
      <c r="I608" s="317"/>
      <c r="J608" s="87"/>
      <c r="K608" s="300"/>
      <c r="L608" s="301"/>
      <c r="M608" s="302"/>
      <c r="N608" s="303"/>
      <c r="O608" s="303"/>
      <c r="P608" s="314"/>
      <c r="Q608" s="24"/>
    </row>
    <row r="609" spans="6:17" x14ac:dyDescent="0.2">
      <c r="F609" s="87"/>
      <c r="G609" s="299"/>
      <c r="H609" s="300"/>
      <c r="I609" s="317"/>
      <c r="J609" s="87"/>
      <c r="K609" s="300"/>
      <c r="L609" s="301"/>
      <c r="M609" s="302"/>
      <c r="N609" s="303"/>
      <c r="O609" s="303"/>
      <c r="P609" s="314"/>
      <c r="Q609" s="24"/>
    </row>
    <row r="610" spans="6:17" x14ac:dyDescent="0.2">
      <c r="F610" s="87"/>
      <c r="G610" s="299"/>
      <c r="H610" s="300"/>
      <c r="I610" s="317"/>
      <c r="J610" s="87"/>
      <c r="K610" s="300"/>
      <c r="L610" s="301"/>
      <c r="M610" s="302"/>
      <c r="N610" s="303"/>
      <c r="O610" s="303"/>
      <c r="P610" s="314"/>
      <c r="Q610" s="24"/>
    </row>
    <row r="611" spans="6:17" x14ac:dyDescent="0.2">
      <c r="F611" s="87"/>
      <c r="G611" s="299"/>
      <c r="H611" s="300"/>
      <c r="I611" s="317"/>
      <c r="J611" s="87"/>
      <c r="K611" s="300"/>
      <c r="L611" s="301"/>
      <c r="M611" s="302"/>
      <c r="N611" s="303"/>
      <c r="O611" s="303"/>
      <c r="P611" s="314"/>
      <c r="Q611" s="24"/>
    </row>
    <row r="612" spans="6:17" x14ac:dyDescent="0.2">
      <c r="F612" s="87"/>
      <c r="G612" s="299"/>
      <c r="H612" s="300"/>
      <c r="I612" s="317"/>
      <c r="J612" s="87"/>
      <c r="K612" s="300"/>
      <c r="L612" s="301"/>
      <c r="M612" s="302"/>
      <c r="N612" s="303"/>
      <c r="O612" s="303"/>
      <c r="P612" s="314"/>
      <c r="Q612" s="24"/>
    </row>
    <row r="613" spans="6:17" x14ac:dyDescent="0.2">
      <c r="F613" s="87"/>
      <c r="G613" s="299"/>
      <c r="H613" s="300"/>
      <c r="I613" s="317"/>
      <c r="J613" s="87"/>
      <c r="K613" s="300"/>
      <c r="L613" s="301"/>
      <c r="M613" s="302"/>
      <c r="N613" s="303"/>
      <c r="O613" s="303"/>
      <c r="P613" s="314"/>
      <c r="Q613" s="24"/>
    </row>
    <row r="614" spans="6:17" x14ac:dyDescent="0.2">
      <c r="F614" s="87"/>
      <c r="G614" s="299"/>
      <c r="H614" s="300"/>
      <c r="I614" s="317"/>
      <c r="J614" s="87"/>
      <c r="K614" s="300"/>
      <c r="L614" s="301"/>
      <c r="M614" s="302"/>
      <c r="N614" s="303"/>
      <c r="O614" s="303"/>
      <c r="P614" s="314"/>
      <c r="Q614" s="24"/>
    </row>
    <row r="615" spans="6:17" x14ac:dyDescent="0.2">
      <c r="F615" s="87"/>
      <c r="G615" s="87"/>
      <c r="H615" s="300"/>
      <c r="I615" s="317"/>
      <c r="J615" s="87"/>
      <c r="K615" s="300"/>
      <c r="L615" s="303"/>
      <c r="M615" s="304"/>
      <c r="N615" s="303"/>
      <c r="O615" s="303"/>
      <c r="P615" s="315"/>
      <c r="Q615" s="24"/>
    </row>
    <row r="616" spans="6:17" x14ac:dyDescent="0.2">
      <c r="F616" s="87"/>
      <c r="G616" s="87"/>
      <c r="H616" s="300"/>
      <c r="I616" s="317"/>
      <c r="J616" s="87"/>
      <c r="K616" s="300"/>
      <c r="L616" s="303"/>
      <c r="M616" s="304"/>
      <c r="N616" s="303"/>
      <c r="O616" s="303"/>
      <c r="P616" s="315"/>
      <c r="Q616" s="24"/>
    </row>
    <row r="617" spans="6:17" x14ac:dyDescent="0.2">
      <c r="F617" s="87"/>
      <c r="G617" s="299"/>
      <c r="H617" s="300"/>
      <c r="I617" s="317"/>
      <c r="J617" s="87"/>
      <c r="K617" s="300"/>
      <c r="L617" s="301"/>
      <c r="M617" s="302"/>
      <c r="N617" s="303"/>
      <c r="O617" s="303"/>
      <c r="P617" s="314"/>
      <c r="Q617" s="24"/>
    </row>
    <row r="618" spans="6:17" x14ac:dyDescent="0.2">
      <c r="F618" s="87"/>
      <c r="G618" s="299"/>
      <c r="H618" s="300"/>
      <c r="I618" s="317"/>
      <c r="J618" s="87"/>
      <c r="K618" s="300"/>
      <c r="L618" s="301"/>
      <c r="M618" s="302"/>
      <c r="N618" s="303"/>
      <c r="O618" s="303"/>
      <c r="P618" s="314"/>
      <c r="Q618" s="24"/>
    </row>
    <row r="619" spans="6:17" x14ac:dyDescent="0.2">
      <c r="F619" s="87"/>
      <c r="G619" s="299"/>
      <c r="H619" s="300"/>
      <c r="I619" s="317"/>
      <c r="J619" s="87"/>
      <c r="K619" s="300"/>
      <c r="L619" s="301"/>
      <c r="M619" s="302"/>
      <c r="N619" s="303"/>
      <c r="O619" s="303"/>
      <c r="P619" s="314"/>
      <c r="Q619" s="24"/>
    </row>
    <row r="620" spans="6:17" x14ac:dyDescent="0.2">
      <c r="F620" s="87"/>
      <c r="G620" s="87"/>
      <c r="H620" s="300"/>
      <c r="I620" s="317"/>
      <c r="J620" s="87"/>
      <c r="K620" s="300"/>
      <c r="L620" s="303"/>
      <c r="M620" s="304"/>
      <c r="N620" s="303"/>
      <c r="O620" s="303"/>
      <c r="P620" s="315"/>
      <c r="Q620" s="24"/>
    </row>
    <row r="621" spans="6:17" x14ac:dyDescent="0.2">
      <c r="F621" s="87"/>
      <c r="G621" s="299"/>
      <c r="H621" s="300"/>
      <c r="I621" s="317"/>
      <c r="J621" s="87"/>
      <c r="K621" s="300"/>
      <c r="L621" s="301"/>
      <c r="M621" s="302"/>
      <c r="N621" s="303"/>
      <c r="O621" s="303"/>
      <c r="P621" s="314"/>
      <c r="Q621" s="24"/>
    </row>
    <row r="622" spans="6:17" x14ac:dyDescent="0.2">
      <c r="F622" s="87"/>
      <c r="G622" s="87"/>
      <c r="H622" s="300"/>
      <c r="I622" s="317"/>
      <c r="J622" s="87"/>
      <c r="K622" s="300"/>
      <c r="L622" s="303"/>
      <c r="M622" s="304"/>
      <c r="N622" s="303"/>
      <c r="O622" s="303"/>
      <c r="P622" s="315"/>
      <c r="Q622" s="24"/>
    </row>
    <row r="623" spans="6:17" x14ac:dyDescent="0.2">
      <c r="F623" s="87"/>
      <c r="G623" s="299"/>
      <c r="H623" s="300"/>
      <c r="I623" s="317"/>
      <c r="J623" s="87"/>
      <c r="K623" s="300"/>
      <c r="L623" s="301"/>
      <c r="M623" s="302"/>
      <c r="N623" s="303"/>
      <c r="O623" s="303"/>
      <c r="P623" s="314"/>
      <c r="Q623" s="24"/>
    </row>
    <row r="624" spans="6:17" x14ac:dyDescent="0.2">
      <c r="F624" s="87"/>
      <c r="G624" s="299"/>
      <c r="H624" s="300"/>
      <c r="I624" s="317"/>
      <c r="J624" s="87"/>
      <c r="K624" s="300"/>
      <c r="L624" s="301"/>
      <c r="M624" s="302"/>
      <c r="N624" s="303"/>
      <c r="O624" s="303"/>
      <c r="P624" s="314"/>
      <c r="Q624" s="24"/>
    </row>
    <row r="625" spans="6:17" x14ac:dyDescent="0.2">
      <c r="F625" s="87"/>
      <c r="G625" s="299"/>
      <c r="H625" s="300"/>
      <c r="I625" s="317"/>
      <c r="J625" s="87"/>
      <c r="K625" s="300"/>
      <c r="L625" s="301"/>
      <c r="M625" s="302"/>
      <c r="N625" s="303"/>
      <c r="O625" s="303"/>
      <c r="P625" s="314"/>
      <c r="Q625" s="24"/>
    </row>
    <row r="626" spans="6:17" x14ac:dyDescent="0.2">
      <c r="F626" s="87"/>
      <c r="G626" s="299"/>
      <c r="H626" s="300"/>
      <c r="I626" s="317"/>
      <c r="J626" s="87"/>
      <c r="K626" s="300"/>
      <c r="L626" s="301"/>
      <c r="M626" s="302"/>
      <c r="N626" s="303"/>
      <c r="O626" s="303"/>
      <c r="P626" s="314"/>
      <c r="Q626" s="24"/>
    </row>
    <row r="627" spans="6:17" x14ac:dyDescent="0.2">
      <c r="F627" s="87"/>
      <c r="G627" s="87"/>
      <c r="H627" s="300"/>
      <c r="I627" s="317"/>
      <c r="J627" s="87"/>
      <c r="K627" s="300"/>
      <c r="L627" s="303"/>
      <c r="M627" s="304"/>
      <c r="N627" s="303"/>
      <c r="O627" s="303"/>
      <c r="P627" s="315"/>
      <c r="Q627" s="24"/>
    </row>
    <row r="628" spans="6:17" x14ac:dyDescent="0.2">
      <c r="F628" s="87"/>
      <c r="G628" s="299"/>
      <c r="H628" s="300"/>
      <c r="I628" s="317"/>
      <c r="J628" s="87"/>
      <c r="K628" s="300"/>
      <c r="L628" s="301"/>
      <c r="M628" s="302"/>
      <c r="N628" s="303"/>
      <c r="O628" s="303"/>
      <c r="P628" s="314"/>
      <c r="Q628" s="24"/>
    </row>
    <row r="629" spans="6:17" x14ac:dyDescent="0.2">
      <c r="F629" s="87"/>
      <c r="G629" s="299"/>
      <c r="H629" s="300"/>
      <c r="I629" s="317"/>
      <c r="J629" s="87"/>
      <c r="K629" s="300"/>
      <c r="L629" s="301"/>
      <c r="M629" s="302"/>
      <c r="N629" s="303"/>
      <c r="O629" s="303"/>
      <c r="P629" s="314"/>
      <c r="Q629" s="24"/>
    </row>
    <row r="630" spans="6:17" x14ac:dyDescent="0.2">
      <c r="F630" s="87"/>
      <c r="G630" s="299"/>
      <c r="H630" s="300"/>
      <c r="I630" s="317"/>
      <c r="J630" s="87"/>
      <c r="K630" s="300"/>
      <c r="L630" s="301"/>
      <c r="M630" s="302"/>
      <c r="N630" s="303"/>
      <c r="O630" s="303"/>
      <c r="P630" s="314"/>
      <c r="Q630" s="24"/>
    </row>
    <row r="631" spans="6:17" x14ac:dyDescent="0.2">
      <c r="F631" s="87"/>
      <c r="G631" s="87"/>
      <c r="H631" s="300"/>
      <c r="I631" s="317"/>
      <c r="J631" s="87"/>
      <c r="K631" s="300"/>
      <c r="L631" s="303"/>
      <c r="M631" s="302"/>
      <c r="N631" s="303"/>
      <c r="O631" s="303"/>
      <c r="P631" s="315"/>
      <c r="Q631" s="24"/>
    </row>
    <row r="632" spans="6:17" x14ac:dyDescent="0.2">
      <c r="F632" s="87"/>
      <c r="G632" s="299"/>
      <c r="H632" s="300"/>
      <c r="I632" s="317"/>
      <c r="J632" s="87"/>
      <c r="K632" s="300"/>
      <c r="L632" s="301"/>
      <c r="M632" s="302"/>
      <c r="N632" s="303"/>
      <c r="O632" s="303"/>
      <c r="P632" s="314"/>
      <c r="Q632" s="24"/>
    </row>
    <row r="633" spans="6:17" x14ac:dyDescent="0.2">
      <c r="F633" s="87"/>
      <c r="G633" s="87"/>
      <c r="H633" s="300"/>
      <c r="I633" s="317"/>
      <c r="J633" s="87"/>
      <c r="K633" s="300"/>
      <c r="L633" s="303"/>
      <c r="M633" s="304"/>
      <c r="N633" s="303"/>
      <c r="O633" s="303"/>
      <c r="P633" s="315"/>
      <c r="Q633" s="24"/>
    </row>
    <row r="634" spans="6:17" x14ac:dyDescent="0.2">
      <c r="F634" s="87"/>
      <c r="G634" s="299"/>
      <c r="H634" s="300"/>
      <c r="I634" s="317"/>
      <c r="J634" s="87"/>
      <c r="K634" s="300"/>
      <c r="L634" s="301"/>
      <c r="M634" s="302"/>
      <c r="N634" s="303"/>
      <c r="O634" s="303"/>
      <c r="P634" s="314"/>
      <c r="Q634" s="24"/>
    </row>
    <row r="635" spans="6:17" x14ac:dyDescent="0.2">
      <c r="F635" s="87"/>
      <c r="G635" s="299"/>
      <c r="H635" s="300"/>
      <c r="I635" s="317"/>
      <c r="J635" s="87"/>
      <c r="K635" s="300"/>
      <c r="L635" s="301"/>
      <c r="M635" s="302"/>
      <c r="N635" s="303"/>
      <c r="O635" s="303"/>
      <c r="P635" s="314"/>
      <c r="Q635" s="24"/>
    </row>
    <row r="636" spans="6:17" x14ac:dyDescent="0.2">
      <c r="F636" s="87"/>
      <c r="G636" s="299"/>
      <c r="H636" s="300"/>
      <c r="I636" s="317"/>
      <c r="J636" s="87"/>
      <c r="K636" s="300"/>
      <c r="L636" s="301"/>
      <c r="M636" s="302"/>
      <c r="N636" s="303"/>
      <c r="O636" s="303"/>
      <c r="P636" s="314"/>
      <c r="Q636" s="24"/>
    </row>
    <row r="637" spans="6:17" x14ac:dyDescent="0.2">
      <c r="F637" s="87"/>
      <c r="G637" s="299"/>
      <c r="H637" s="300"/>
      <c r="I637" s="317"/>
      <c r="J637" s="87"/>
      <c r="K637" s="300"/>
      <c r="L637" s="301"/>
      <c r="M637" s="302"/>
      <c r="N637" s="303"/>
      <c r="O637" s="303"/>
      <c r="P637" s="314"/>
      <c r="Q637" s="24"/>
    </row>
    <row r="638" spans="6:17" x14ac:dyDescent="0.2">
      <c r="F638" s="87"/>
      <c r="G638" s="299"/>
      <c r="H638" s="300"/>
      <c r="I638" s="317"/>
      <c r="J638" s="87"/>
      <c r="K638" s="300"/>
      <c r="L638" s="301"/>
      <c r="M638" s="302"/>
      <c r="N638" s="303"/>
      <c r="O638" s="303"/>
      <c r="P638" s="314"/>
      <c r="Q638" s="24"/>
    </row>
    <row r="639" spans="6:17" x14ac:dyDescent="0.2">
      <c r="F639" s="87"/>
      <c r="G639" s="299"/>
      <c r="H639" s="300"/>
      <c r="I639" s="317"/>
      <c r="J639" s="87"/>
      <c r="K639" s="300"/>
      <c r="L639" s="301"/>
      <c r="M639" s="302"/>
      <c r="N639" s="303"/>
      <c r="O639" s="303"/>
      <c r="P639" s="314"/>
      <c r="Q639" s="24"/>
    </row>
    <row r="640" spans="6:17" x14ac:dyDescent="0.2">
      <c r="F640" s="87"/>
      <c r="G640" s="299"/>
      <c r="H640" s="300"/>
      <c r="I640" s="317"/>
      <c r="J640" s="87"/>
      <c r="K640" s="300"/>
      <c r="L640" s="301"/>
      <c r="M640" s="302"/>
      <c r="N640" s="303"/>
      <c r="O640" s="303"/>
      <c r="P640" s="314"/>
      <c r="Q640" s="24"/>
    </row>
    <row r="641" spans="6:17" x14ac:dyDescent="0.2">
      <c r="F641" s="87"/>
      <c r="G641" s="299"/>
      <c r="H641" s="300"/>
      <c r="I641" s="317"/>
      <c r="J641" s="87"/>
      <c r="K641" s="300"/>
      <c r="L641" s="301"/>
      <c r="M641" s="302"/>
      <c r="N641" s="303"/>
      <c r="O641" s="303"/>
      <c r="P641" s="314"/>
      <c r="Q641" s="24"/>
    </row>
    <row r="642" spans="6:17" x14ac:dyDescent="0.2">
      <c r="F642" s="87"/>
      <c r="G642" s="299"/>
      <c r="H642" s="300"/>
      <c r="I642" s="317"/>
      <c r="J642" s="87"/>
      <c r="K642" s="300"/>
      <c r="L642" s="301"/>
      <c r="M642" s="302"/>
      <c r="N642" s="303"/>
      <c r="O642" s="303"/>
      <c r="P642" s="314"/>
      <c r="Q642" s="24"/>
    </row>
    <row r="643" spans="6:17" x14ac:dyDescent="0.2">
      <c r="F643" s="87"/>
      <c r="G643" s="299"/>
      <c r="H643" s="300"/>
      <c r="I643" s="317"/>
      <c r="J643" s="87"/>
      <c r="K643" s="300"/>
      <c r="L643" s="301"/>
      <c r="M643" s="302"/>
      <c r="N643" s="303"/>
      <c r="O643" s="303"/>
      <c r="P643" s="314"/>
      <c r="Q643" s="24"/>
    </row>
    <row r="644" spans="6:17" x14ac:dyDescent="0.2">
      <c r="F644" s="87"/>
      <c r="G644" s="299"/>
      <c r="H644" s="300"/>
      <c r="I644" s="317"/>
      <c r="J644" s="87"/>
      <c r="K644" s="300"/>
      <c r="L644" s="301"/>
      <c r="M644" s="302"/>
      <c r="N644" s="303"/>
      <c r="O644" s="303"/>
      <c r="P644" s="314"/>
      <c r="Q644" s="24"/>
    </row>
    <row r="645" spans="6:17" x14ac:dyDescent="0.2">
      <c r="F645" s="87"/>
      <c r="G645" s="299"/>
      <c r="H645" s="300"/>
      <c r="I645" s="317"/>
      <c r="J645" s="87"/>
      <c r="K645" s="300"/>
      <c r="L645" s="301"/>
      <c r="M645" s="302"/>
      <c r="N645" s="303"/>
      <c r="O645" s="303"/>
      <c r="P645" s="314"/>
      <c r="Q645" s="24"/>
    </row>
    <row r="646" spans="6:17" x14ac:dyDescent="0.2">
      <c r="F646" s="87"/>
      <c r="G646" s="299"/>
      <c r="H646" s="300"/>
      <c r="I646" s="317"/>
      <c r="J646" s="87"/>
      <c r="K646" s="300"/>
      <c r="L646" s="301"/>
      <c r="M646" s="302"/>
      <c r="N646" s="303"/>
      <c r="O646" s="303"/>
      <c r="P646" s="314"/>
      <c r="Q646" s="24"/>
    </row>
    <row r="647" spans="6:17" x14ac:dyDescent="0.2">
      <c r="F647" s="87"/>
      <c r="G647" s="299"/>
      <c r="H647" s="300"/>
      <c r="I647" s="317"/>
      <c r="J647" s="87"/>
      <c r="K647" s="300"/>
      <c r="L647" s="301"/>
      <c r="M647" s="302"/>
      <c r="N647" s="303"/>
      <c r="O647" s="303"/>
      <c r="P647" s="314"/>
      <c r="Q647" s="24"/>
    </row>
    <row r="648" spans="6:17" x14ac:dyDescent="0.2">
      <c r="F648" s="87"/>
      <c r="G648" s="87"/>
      <c r="H648" s="300"/>
      <c r="I648" s="317"/>
      <c r="J648" s="87"/>
      <c r="K648" s="300"/>
      <c r="L648" s="303"/>
      <c r="M648" s="302"/>
      <c r="N648" s="303"/>
      <c r="O648" s="303"/>
      <c r="P648" s="315"/>
      <c r="Q648" s="24"/>
    </row>
    <row r="649" spans="6:17" x14ac:dyDescent="0.2">
      <c r="F649" s="87"/>
      <c r="G649" s="87"/>
      <c r="H649" s="300"/>
      <c r="I649" s="317"/>
      <c r="J649" s="87"/>
      <c r="K649" s="300"/>
      <c r="L649" s="303"/>
      <c r="M649" s="304"/>
      <c r="N649" s="303"/>
      <c r="O649" s="303"/>
      <c r="P649" s="315"/>
      <c r="Q649" s="24"/>
    </row>
    <row r="650" spans="6:17" x14ac:dyDescent="0.2">
      <c r="F650" s="87"/>
      <c r="G650" s="299"/>
      <c r="H650" s="300"/>
      <c r="I650" s="317"/>
      <c r="J650" s="87"/>
      <c r="K650" s="300"/>
      <c r="L650" s="301"/>
      <c r="M650" s="302"/>
      <c r="N650" s="303"/>
      <c r="O650" s="303"/>
      <c r="P650" s="314"/>
      <c r="Q650" s="24"/>
    </row>
    <row r="651" spans="6:17" x14ac:dyDescent="0.2">
      <c r="F651" s="87"/>
      <c r="G651" s="299"/>
      <c r="H651" s="300"/>
      <c r="I651" s="317"/>
      <c r="J651" s="87"/>
      <c r="K651" s="300"/>
      <c r="L651" s="301"/>
      <c r="M651" s="302"/>
      <c r="N651" s="303"/>
      <c r="O651" s="303"/>
      <c r="P651" s="314"/>
      <c r="Q651" s="24"/>
    </row>
    <row r="652" spans="6:17" x14ac:dyDescent="0.2">
      <c r="F652" s="87"/>
      <c r="G652" s="299"/>
      <c r="H652" s="300"/>
      <c r="I652" s="317"/>
      <c r="J652" s="87"/>
      <c r="K652" s="300"/>
      <c r="L652" s="301"/>
      <c r="M652" s="302"/>
      <c r="N652" s="303"/>
      <c r="O652" s="303"/>
      <c r="P652" s="314"/>
      <c r="Q652" s="24"/>
    </row>
    <row r="653" spans="6:17" x14ac:dyDescent="0.2">
      <c r="F653" s="87"/>
      <c r="G653" s="299"/>
      <c r="H653" s="300"/>
      <c r="I653" s="317"/>
      <c r="J653" s="87"/>
      <c r="K653" s="300"/>
      <c r="L653" s="301"/>
      <c r="M653" s="302"/>
      <c r="N653" s="303"/>
      <c r="O653" s="303"/>
      <c r="P653" s="314"/>
      <c r="Q653" s="24"/>
    </row>
    <row r="654" spans="6:17" x14ac:dyDescent="0.2">
      <c r="F654" s="87"/>
      <c r="G654" s="299"/>
      <c r="H654" s="300"/>
      <c r="I654" s="317"/>
      <c r="J654" s="87"/>
      <c r="K654" s="300"/>
      <c r="L654" s="301"/>
      <c r="M654" s="302"/>
      <c r="N654" s="303"/>
      <c r="O654" s="303"/>
      <c r="P654" s="314"/>
      <c r="Q654" s="24"/>
    </row>
    <row r="655" spans="6:17" x14ac:dyDescent="0.2">
      <c r="F655" s="87"/>
      <c r="G655" s="299"/>
      <c r="H655" s="300"/>
      <c r="I655" s="317"/>
      <c r="J655" s="87"/>
      <c r="K655" s="300"/>
      <c r="L655" s="301"/>
      <c r="M655" s="302"/>
      <c r="N655" s="303"/>
      <c r="O655" s="303"/>
      <c r="P655" s="314"/>
      <c r="Q655" s="24"/>
    </row>
    <row r="656" spans="6:17" x14ac:dyDescent="0.2">
      <c r="F656" s="87"/>
      <c r="G656" s="299"/>
      <c r="H656" s="300"/>
      <c r="I656" s="317"/>
      <c r="J656" s="87"/>
      <c r="K656" s="300"/>
      <c r="L656" s="301"/>
      <c r="M656" s="302"/>
      <c r="N656" s="303"/>
      <c r="O656" s="303"/>
      <c r="P656" s="314"/>
      <c r="Q656" s="24"/>
    </row>
    <row r="657" spans="6:17" x14ac:dyDescent="0.2">
      <c r="F657" s="87"/>
      <c r="G657" s="87"/>
      <c r="H657" s="300"/>
      <c r="I657" s="317"/>
      <c r="J657" s="87"/>
      <c r="K657" s="300"/>
      <c r="L657" s="303"/>
      <c r="M657" s="302"/>
      <c r="N657" s="303"/>
      <c r="O657" s="303"/>
      <c r="P657" s="315"/>
      <c r="Q657" s="24"/>
    </row>
    <row r="658" spans="6:17" x14ac:dyDescent="0.2">
      <c r="F658" s="87"/>
      <c r="G658" s="87"/>
      <c r="H658" s="300"/>
      <c r="I658" s="317"/>
      <c r="J658" s="87"/>
      <c r="K658" s="300"/>
      <c r="L658" s="303"/>
      <c r="M658" s="302"/>
      <c r="N658" s="303"/>
      <c r="O658" s="303"/>
      <c r="P658" s="315"/>
      <c r="Q658" s="24"/>
    </row>
    <row r="659" spans="6:17" x14ac:dyDescent="0.2">
      <c r="F659" s="87"/>
      <c r="G659" s="299"/>
      <c r="H659" s="300"/>
      <c r="I659" s="317"/>
      <c r="J659" s="87"/>
      <c r="K659" s="300"/>
      <c r="L659" s="301"/>
      <c r="M659" s="302"/>
      <c r="N659" s="303"/>
      <c r="O659" s="303"/>
      <c r="P659" s="314"/>
      <c r="Q659" s="24"/>
    </row>
    <row r="660" spans="6:17" x14ac:dyDescent="0.2">
      <c r="F660" s="87"/>
      <c r="G660" s="299"/>
      <c r="H660" s="300"/>
      <c r="I660" s="317"/>
      <c r="J660" s="87"/>
      <c r="K660" s="300"/>
      <c r="L660" s="301"/>
      <c r="M660" s="302"/>
      <c r="N660" s="303"/>
      <c r="O660" s="303"/>
      <c r="P660" s="314"/>
      <c r="Q660" s="24"/>
    </row>
    <row r="661" spans="6:17" x14ac:dyDescent="0.2">
      <c r="F661" s="87"/>
      <c r="G661" s="299"/>
      <c r="H661" s="300"/>
      <c r="I661" s="317"/>
      <c r="J661" s="87"/>
      <c r="K661" s="300"/>
      <c r="L661" s="301"/>
      <c r="M661" s="302"/>
      <c r="N661" s="303"/>
      <c r="O661" s="303"/>
      <c r="P661" s="314"/>
      <c r="Q661" s="24"/>
    </row>
    <row r="662" spans="6:17" x14ac:dyDescent="0.2">
      <c r="F662" s="87"/>
      <c r="G662" s="299"/>
      <c r="H662" s="300"/>
      <c r="I662" s="317"/>
      <c r="J662" s="87"/>
      <c r="K662" s="300"/>
      <c r="L662" s="301"/>
      <c r="M662" s="302"/>
      <c r="N662" s="303"/>
      <c r="O662" s="303"/>
      <c r="P662" s="314"/>
      <c r="Q662" s="24"/>
    </row>
    <row r="663" spans="6:17" x14ac:dyDescent="0.2">
      <c r="F663" s="87"/>
      <c r="G663" s="299"/>
      <c r="H663" s="300"/>
      <c r="I663" s="317"/>
      <c r="J663" s="87"/>
      <c r="K663" s="300"/>
      <c r="L663" s="301"/>
      <c r="M663" s="302"/>
      <c r="N663" s="303"/>
      <c r="O663" s="303"/>
      <c r="P663" s="314"/>
      <c r="Q663" s="24"/>
    </row>
    <row r="664" spans="6:17" x14ac:dyDescent="0.2">
      <c r="F664" s="87"/>
      <c r="G664" s="299"/>
      <c r="H664" s="300"/>
      <c r="I664" s="317"/>
      <c r="J664" s="87"/>
      <c r="K664" s="300"/>
      <c r="L664" s="301"/>
      <c r="M664" s="302"/>
      <c r="N664" s="303"/>
      <c r="O664" s="303"/>
      <c r="P664" s="314"/>
      <c r="Q664" s="24"/>
    </row>
    <row r="665" spans="6:17" x14ac:dyDescent="0.2">
      <c r="F665" s="87"/>
      <c r="G665" s="299"/>
      <c r="H665" s="300"/>
      <c r="I665" s="317"/>
      <c r="J665" s="87"/>
      <c r="K665" s="300"/>
      <c r="L665" s="301"/>
      <c r="M665" s="302"/>
      <c r="N665" s="303"/>
      <c r="O665" s="303"/>
      <c r="P665" s="314"/>
      <c r="Q665" s="24"/>
    </row>
    <row r="666" spans="6:17" x14ac:dyDescent="0.2">
      <c r="F666" s="87"/>
      <c r="G666" s="299"/>
      <c r="H666" s="300"/>
      <c r="I666" s="317"/>
      <c r="J666" s="87"/>
      <c r="K666" s="300"/>
      <c r="L666" s="301"/>
      <c r="M666" s="302"/>
      <c r="N666" s="303"/>
      <c r="O666" s="303"/>
      <c r="P666" s="314"/>
      <c r="Q666" s="24"/>
    </row>
    <row r="667" spans="6:17" x14ac:dyDescent="0.2">
      <c r="F667" s="87"/>
      <c r="G667" s="87"/>
      <c r="H667" s="300"/>
      <c r="I667" s="317"/>
      <c r="J667" s="87"/>
      <c r="K667" s="300"/>
      <c r="L667" s="303"/>
      <c r="M667" s="304"/>
      <c r="N667" s="303"/>
      <c r="O667" s="303"/>
      <c r="P667" s="315"/>
      <c r="Q667" s="24"/>
    </row>
    <row r="668" spans="6:17" x14ac:dyDescent="0.2">
      <c r="F668" s="87"/>
      <c r="G668" s="299"/>
      <c r="H668" s="300"/>
      <c r="I668" s="317"/>
      <c r="J668" s="87"/>
      <c r="K668" s="300"/>
      <c r="L668" s="301"/>
      <c r="M668" s="302"/>
      <c r="N668" s="303"/>
      <c r="O668" s="303"/>
      <c r="P668" s="314"/>
      <c r="Q668" s="24"/>
    </row>
    <row r="669" spans="6:17" x14ac:dyDescent="0.2">
      <c r="F669" s="87"/>
      <c r="G669" s="87"/>
      <c r="H669" s="300"/>
      <c r="I669" s="317"/>
      <c r="J669" s="87"/>
      <c r="K669" s="300"/>
      <c r="L669" s="303"/>
      <c r="M669" s="302"/>
      <c r="N669" s="303"/>
      <c r="O669" s="303"/>
      <c r="P669" s="315"/>
      <c r="Q669" s="24"/>
    </row>
    <row r="670" spans="6:17" x14ac:dyDescent="0.2">
      <c r="F670" s="87"/>
      <c r="G670" s="299"/>
      <c r="H670" s="300"/>
      <c r="I670" s="317"/>
      <c r="J670" s="87"/>
      <c r="K670" s="300"/>
      <c r="L670" s="301"/>
      <c r="M670" s="302"/>
      <c r="N670" s="303"/>
      <c r="O670" s="303"/>
      <c r="P670" s="314"/>
      <c r="Q670" s="24"/>
    </row>
    <row r="671" spans="6:17" x14ac:dyDescent="0.2">
      <c r="F671" s="87"/>
      <c r="G671" s="299"/>
      <c r="H671" s="300"/>
      <c r="I671" s="317"/>
      <c r="J671" s="87"/>
      <c r="K671" s="300"/>
      <c r="L671" s="301"/>
      <c r="M671" s="302"/>
      <c r="N671" s="303"/>
      <c r="O671" s="303"/>
      <c r="P671" s="314"/>
      <c r="Q671" s="24"/>
    </row>
    <row r="672" spans="6:17" x14ac:dyDescent="0.2">
      <c r="F672" s="87"/>
      <c r="G672" s="299"/>
      <c r="H672" s="300"/>
      <c r="I672" s="317"/>
      <c r="J672" s="87"/>
      <c r="K672" s="300"/>
      <c r="L672" s="301"/>
      <c r="M672" s="302"/>
      <c r="N672" s="303"/>
      <c r="O672" s="303"/>
      <c r="P672" s="314"/>
      <c r="Q672" s="24"/>
    </row>
    <row r="673" spans="6:17" x14ac:dyDescent="0.2">
      <c r="F673" s="87"/>
      <c r="G673" s="87"/>
      <c r="H673" s="300"/>
      <c r="I673" s="317"/>
      <c r="J673" s="87"/>
      <c r="K673" s="300"/>
      <c r="L673" s="303"/>
      <c r="M673" s="302"/>
      <c r="N673" s="303"/>
      <c r="O673" s="303"/>
      <c r="P673" s="315"/>
      <c r="Q673" s="24"/>
    </row>
    <row r="674" spans="6:17" x14ac:dyDescent="0.2">
      <c r="F674" s="87"/>
      <c r="G674" s="87"/>
      <c r="H674" s="300"/>
      <c r="I674" s="317"/>
      <c r="J674" s="87"/>
      <c r="K674" s="300"/>
      <c r="L674" s="303"/>
      <c r="M674" s="304"/>
      <c r="N674" s="303"/>
      <c r="O674" s="303"/>
      <c r="P674" s="315"/>
      <c r="Q674" s="24"/>
    </row>
    <row r="675" spans="6:17" x14ac:dyDescent="0.2">
      <c r="F675" s="87"/>
      <c r="G675" s="299"/>
      <c r="H675" s="300"/>
      <c r="I675" s="317"/>
      <c r="J675" s="87"/>
      <c r="K675" s="300"/>
      <c r="L675" s="301"/>
      <c r="M675" s="302"/>
      <c r="N675" s="303"/>
      <c r="O675" s="303"/>
      <c r="P675" s="314"/>
      <c r="Q675" s="24"/>
    </row>
    <row r="676" spans="6:17" x14ac:dyDescent="0.2">
      <c r="F676" s="87"/>
      <c r="G676" s="299"/>
      <c r="H676" s="300"/>
      <c r="I676" s="317"/>
      <c r="J676" s="87"/>
      <c r="K676" s="300"/>
      <c r="L676" s="301"/>
      <c r="M676" s="302"/>
      <c r="N676" s="303"/>
      <c r="O676" s="303"/>
      <c r="P676" s="314"/>
      <c r="Q676" s="24"/>
    </row>
    <row r="677" spans="6:17" x14ac:dyDescent="0.2">
      <c r="F677" s="87"/>
      <c r="G677" s="299"/>
      <c r="H677" s="300"/>
      <c r="I677" s="317"/>
      <c r="J677" s="87"/>
      <c r="K677" s="300"/>
      <c r="L677" s="301"/>
      <c r="M677" s="302"/>
      <c r="N677" s="303"/>
      <c r="O677" s="303"/>
      <c r="P677" s="314"/>
      <c r="Q677" s="24"/>
    </row>
    <row r="678" spans="6:17" x14ac:dyDescent="0.2">
      <c r="F678" s="87"/>
      <c r="G678" s="299"/>
      <c r="H678" s="300"/>
      <c r="I678" s="317"/>
      <c r="J678" s="87"/>
      <c r="K678" s="300"/>
      <c r="L678" s="301"/>
      <c r="M678" s="302"/>
      <c r="N678" s="303"/>
      <c r="O678" s="303"/>
      <c r="P678" s="314"/>
      <c r="Q678" s="24"/>
    </row>
    <row r="679" spans="6:17" x14ac:dyDescent="0.2">
      <c r="F679" s="87"/>
      <c r="G679" s="87"/>
      <c r="H679" s="300"/>
      <c r="I679" s="317"/>
      <c r="J679" s="87"/>
      <c r="K679" s="300"/>
      <c r="L679" s="303"/>
      <c r="M679" s="302"/>
      <c r="N679" s="303"/>
      <c r="O679" s="303"/>
      <c r="P679" s="315"/>
      <c r="Q679" s="24"/>
    </row>
    <row r="680" spans="6:17" x14ac:dyDescent="0.2">
      <c r="F680" s="87"/>
      <c r="G680" s="87"/>
      <c r="H680" s="300"/>
      <c r="I680" s="317"/>
      <c r="J680" s="87"/>
      <c r="K680" s="300"/>
      <c r="L680" s="303"/>
      <c r="M680" s="302"/>
      <c r="N680" s="303"/>
      <c r="O680" s="303"/>
      <c r="P680" s="315"/>
      <c r="Q680" s="24"/>
    </row>
    <row r="681" spans="6:17" x14ac:dyDescent="0.2">
      <c r="F681" s="87"/>
      <c r="G681" s="299"/>
      <c r="H681" s="300"/>
      <c r="I681" s="317"/>
      <c r="J681" s="87"/>
      <c r="K681" s="300"/>
      <c r="L681" s="305"/>
      <c r="M681" s="306"/>
      <c r="N681" s="87"/>
      <c r="O681" s="87"/>
      <c r="P681" s="316"/>
      <c r="Q681" s="24"/>
    </row>
    <row r="682" spans="6:17" x14ac:dyDescent="0.2">
      <c r="F682" s="87"/>
      <c r="G682" s="299"/>
      <c r="H682" s="300"/>
      <c r="I682" s="317"/>
      <c r="J682" s="87"/>
      <c r="K682" s="300"/>
      <c r="L682" s="305"/>
      <c r="M682" s="306"/>
      <c r="N682" s="87"/>
      <c r="O682" s="87"/>
      <c r="P682" s="316"/>
      <c r="Q682" s="24"/>
    </row>
    <row r="683" spans="6:17" x14ac:dyDescent="0.2">
      <c r="F683" s="87"/>
      <c r="G683" s="299"/>
      <c r="H683" s="300"/>
      <c r="I683" s="317"/>
      <c r="J683" s="87"/>
      <c r="K683" s="300"/>
      <c r="L683" s="305"/>
      <c r="M683" s="306"/>
      <c r="N683" s="87"/>
      <c r="O683" s="87"/>
      <c r="P683" s="316"/>
      <c r="Q683" s="24"/>
    </row>
    <row r="684" spans="6:17" x14ac:dyDescent="0.2">
      <c r="F684" s="87"/>
      <c r="G684" s="299"/>
      <c r="H684" s="300"/>
      <c r="I684" s="317"/>
      <c r="J684" s="87"/>
      <c r="K684" s="300"/>
      <c r="L684" s="305"/>
      <c r="M684" s="306"/>
      <c r="N684" s="87"/>
      <c r="O684" s="87"/>
      <c r="P684" s="316"/>
      <c r="Q684" s="24"/>
    </row>
    <row r="685" spans="6:17" x14ac:dyDescent="0.2">
      <c r="F685" s="87"/>
      <c r="G685" s="87"/>
      <c r="H685" s="300"/>
      <c r="I685" s="317"/>
      <c r="J685" s="87"/>
      <c r="K685" s="300"/>
      <c r="L685" s="87"/>
      <c r="M685" s="299"/>
      <c r="N685" s="87"/>
      <c r="O685" s="87"/>
      <c r="P685" s="317"/>
      <c r="Q685" s="24"/>
    </row>
    <row r="686" spans="6:17" x14ac:dyDescent="0.2">
      <c r="F686" s="87"/>
      <c r="G686" s="87"/>
      <c r="H686" s="300"/>
      <c r="I686" s="317"/>
      <c r="J686" s="87"/>
      <c r="K686" s="300"/>
      <c r="L686" s="87"/>
      <c r="M686" s="299"/>
      <c r="N686" s="87"/>
      <c r="O686" s="87"/>
      <c r="P686" s="317"/>
      <c r="Q686" s="24"/>
    </row>
    <row r="687" spans="6:17" x14ac:dyDescent="0.2">
      <c r="F687" s="87"/>
      <c r="G687" s="299"/>
      <c r="H687" s="300"/>
      <c r="I687" s="317"/>
      <c r="J687" s="87"/>
      <c r="K687" s="300"/>
      <c r="L687" s="305"/>
      <c r="M687" s="306"/>
      <c r="N687" s="87"/>
      <c r="O687" s="87"/>
      <c r="P687" s="316"/>
      <c r="Q687" s="24"/>
    </row>
    <row r="688" spans="6:17" x14ac:dyDescent="0.2">
      <c r="F688" s="87"/>
      <c r="G688" s="299"/>
      <c r="H688" s="300"/>
      <c r="I688" s="317"/>
      <c r="J688" s="87"/>
      <c r="K688" s="300"/>
      <c r="L688" s="305"/>
      <c r="M688" s="306"/>
      <c r="N688" s="87"/>
      <c r="O688" s="87"/>
      <c r="P688" s="316"/>
      <c r="Q688" s="24"/>
    </row>
    <row r="689" spans="6:17" x14ac:dyDescent="0.2">
      <c r="F689" s="87"/>
      <c r="G689" s="299"/>
      <c r="H689" s="300"/>
      <c r="I689" s="317"/>
      <c r="J689" s="87"/>
      <c r="K689" s="300"/>
      <c r="L689" s="305"/>
      <c r="M689" s="306"/>
      <c r="N689" s="87"/>
      <c r="O689" s="87"/>
      <c r="P689" s="316"/>
      <c r="Q689" s="24"/>
    </row>
    <row r="690" spans="6:17" x14ac:dyDescent="0.2">
      <c r="F690" s="87"/>
      <c r="G690" s="299"/>
      <c r="H690" s="300"/>
      <c r="I690" s="317"/>
      <c r="J690" s="87"/>
      <c r="K690" s="300"/>
      <c r="L690" s="305"/>
      <c r="M690" s="306"/>
      <c r="N690" s="87"/>
      <c r="O690" s="87"/>
      <c r="P690" s="316"/>
      <c r="Q690" s="24"/>
    </row>
    <row r="691" spans="6:17" x14ac:dyDescent="0.2">
      <c r="F691" s="87"/>
      <c r="G691" s="87"/>
      <c r="H691" s="300"/>
      <c r="I691" s="317"/>
      <c r="J691" s="87"/>
      <c r="K691" s="300"/>
      <c r="L691" s="87"/>
      <c r="M691" s="306"/>
      <c r="N691" s="87"/>
      <c r="O691" s="87"/>
      <c r="P691" s="317"/>
      <c r="Q691" s="24"/>
    </row>
    <row r="692" spans="6:17" x14ac:dyDescent="0.2">
      <c r="F692" s="87"/>
      <c r="G692" s="299"/>
      <c r="H692" s="300"/>
      <c r="I692" s="317"/>
      <c r="J692" s="87"/>
      <c r="K692" s="300"/>
      <c r="L692" s="305"/>
      <c r="M692" s="306"/>
      <c r="N692" s="87"/>
      <c r="O692" s="87"/>
      <c r="P692" s="316"/>
      <c r="Q692" s="24"/>
    </row>
    <row r="693" spans="6:17" x14ac:dyDescent="0.2">
      <c r="F693" s="87"/>
      <c r="G693" s="87"/>
      <c r="H693" s="300"/>
      <c r="I693" s="317"/>
      <c r="J693" s="87"/>
      <c r="K693" s="300"/>
      <c r="L693" s="87"/>
      <c r="M693" s="299"/>
      <c r="N693" s="87"/>
      <c r="O693" s="87"/>
      <c r="P693" s="317"/>
      <c r="Q693" s="24"/>
    </row>
    <row r="694" spans="6:17" x14ac:dyDescent="0.2">
      <c r="F694" s="87"/>
      <c r="G694" s="87"/>
      <c r="H694" s="300"/>
      <c r="I694" s="317"/>
      <c r="J694" s="87"/>
      <c r="K694" s="300"/>
      <c r="L694" s="87"/>
      <c r="M694" s="299"/>
      <c r="N694" s="87"/>
      <c r="O694" s="87"/>
      <c r="P694" s="317"/>
      <c r="Q694" s="24"/>
    </row>
    <row r="695" spans="6:17" x14ac:dyDescent="0.2">
      <c r="F695" s="87"/>
      <c r="G695" s="87"/>
      <c r="H695" s="300"/>
      <c r="I695" s="317"/>
      <c r="J695" s="87"/>
      <c r="K695" s="300"/>
      <c r="L695" s="87"/>
      <c r="M695" s="299"/>
      <c r="N695" s="87"/>
      <c r="O695" s="87"/>
      <c r="P695" s="317"/>
      <c r="Q695" s="24"/>
    </row>
    <row r="696" spans="6:17" x14ac:dyDescent="0.2">
      <c r="F696" s="87"/>
      <c r="G696" s="299"/>
      <c r="H696" s="300"/>
      <c r="I696" s="317"/>
      <c r="J696" s="87"/>
      <c r="K696" s="300"/>
      <c r="L696" s="305"/>
      <c r="M696" s="306"/>
      <c r="N696" s="87"/>
      <c r="O696" s="87"/>
      <c r="P696" s="316"/>
      <c r="Q696" s="24"/>
    </row>
    <row r="697" spans="6:17" x14ac:dyDescent="0.2">
      <c r="F697" s="87"/>
      <c r="G697" s="299"/>
      <c r="H697" s="300"/>
      <c r="I697" s="317"/>
      <c r="J697" s="87"/>
      <c r="K697" s="300"/>
      <c r="L697" s="305"/>
      <c r="M697" s="306"/>
      <c r="N697" s="87"/>
      <c r="O697" s="87"/>
      <c r="P697" s="316"/>
      <c r="Q697" s="24"/>
    </row>
    <row r="698" spans="6:17" x14ac:dyDescent="0.2">
      <c r="F698" s="87"/>
      <c r="G698" s="299"/>
      <c r="H698" s="300"/>
      <c r="I698" s="317"/>
      <c r="J698" s="87"/>
      <c r="K698" s="300"/>
      <c r="L698" s="305"/>
      <c r="M698" s="306"/>
      <c r="N698" s="87"/>
      <c r="O698" s="87"/>
      <c r="P698" s="316"/>
      <c r="Q698" s="24"/>
    </row>
    <row r="699" spans="6:17" x14ac:dyDescent="0.2">
      <c r="F699" s="87"/>
      <c r="G699" s="299"/>
      <c r="H699" s="300"/>
      <c r="I699" s="317"/>
      <c r="J699" s="87"/>
      <c r="K699" s="300"/>
      <c r="L699" s="305"/>
      <c r="M699" s="306"/>
      <c r="N699" s="87"/>
      <c r="O699" s="87"/>
      <c r="P699" s="316"/>
      <c r="Q699" s="24"/>
    </row>
    <row r="700" spans="6:17" x14ac:dyDescent="0.2">
      <c r="F700" s="87"/>
      <c r="G700" s="299"/>
      <c r="H700" s="300"/>
      <c r="I700" s="317"/>
      <c r="J700" s="87"/>
      <c r="K700" s="300"/>
      <c r="L700" s="305"/>
      <c r="M700" s="306"/>
      <c r="N700" s="87"/>
      <c r="O700" s="87"/>
      <c r="P700" s="316"/>
      <c r="Q700" s="24"/>
    </row>
    <row r="701" spans="6:17" x14ac:dyDescent="0.2">
      <c r="F701" s="87"/>
      <c r="G701" s="299"/>
      <c r="H701" s="300"/>
      <c r="I701" s="317"/>
      <c r="J701" s="87"/>
      <c r="K701" s="300"/>
      <c r="L701" s="305"/>
      <c r="M701" s="306"/>
      <c r="N701" s="87"/>
      <c r="O701" s="87"/>
      <c r="P701" s="316"/>
      <c r="Q701" s="24"/>
    </row>
    <row r="702" spans="6:17" x14ac:dyDescent="0.2">
      <c r="F702" s="87"/>
      <c r="G702" s="299"/>
      <c r="H702" s="300"/>
      <c r="I702" s="317"/>
      <c r="J702" s="87"/>
      <c r="K702" s="300"/>
      <c r="L702" s="305"/>
      <c r="M702" s="306"/>
      <c r="N702" s="87"/>
      <c r="O702" s="87"/>
      <c r="P702" s="316"/>
      <c r="Q702" s="24"/>
    </row>
    <row r="703" spans="6:17" x14ac:dyDescent="0.2">
      <c r="F703" s="87"/>
      <c r="G703" s="299"/>
      <c r="H703" s="300"/>
      <c r="I703" s="317"/>
      <c r="J703" s="87"/>
      <c r="K703" s="300"/>
      <c r="L703" s="305"/>
      <c r="M703" s="306"/>
      <c r="N703" s="87"/>
      <c r="O703" s="87"/>
      <c r="P703" s="316"/>
      <c r="Q703" s="24"/>
    </row>
    <row r="704" spans="6:17" x14ac:dyDescent="0.2">
      <c r="F704" s="87"/>
      <c r="G704" s="299"/>
      <c r="H704" s="300"/>
      <c r="I704" s="317"/>
      <c r="J704" s="87"/>
      <c r="K704" s="300"/>
      <c r="L704" s="305"/>
      <c r="M704" s="306"/>
      <c r="N704" s="87"/>
      <c r="O704" s="87"/>
      <c r="P704" s="316"/>
      <c r="Q704" s="24"/>
    </row>
    <row r="705" spans="6:17" x14ac:dyDescent="0.2">
      <c r="F705" s="87"/>
      <c r="G705" s="299"/>
      <c r="H705" s="300"/>
      <c r="I705" s="317"/>
      <c r="J705" s="87"/>
      <c r="K705" s="300"/>
      <c r="L705" s="305"/>
      <c r="M705" s="306"/>
      <c r="N705" s="87"/>
      <c r="O705" s="87"/>
      <c r="P705" s="316"/>
      <c r="Q705" s="24"/>
    </row>
    <row r="706" spans="6:17" x14ac:dyDescent="0.2">
      <c r="F706" s="87"/>
      <c r="G706" s="299"/>
      <c r="H706" s="300"/>
      <c r="I706" s="317"/>
      <c r="J706" s="87"/>
      <c r="K706" s="300"/>
      <c r="L706" s="305"/>
      <c r="M706" s="306"/>
      <c r="N706" s="87"/>
      <c r="O706" s="87"/>
      <c r="P706" s="316"/>
      <c r="Q706" s="24"/>
    </row>
    <row r="707" spans="6:17" x14ac:dyDescent="0.2">
      <c r="F707" s="87"/>
      <c r="G707" s="299"/>
      <c r="H707" s="300"/>
      <c r="I707" s="317"/>
      <c r="J707" s="87"/>
      <c r="K707" s="300"/>
      <c r="L707" s="305"/>
      <c r="M707" s="306"/>
      <c r="N707" s="87"/>
      <c r="O707" s="87"/>
      <c r="P707" s="316"/>
      <c r="Q707" s="24"/>
    </row>
    <row r="708" spans="6:17" x14ac:dyDescent="0.2">
      <c r="F708" s="87"/>
      <c r="G708" s="299"/>
      <c r="H708" s="300"/>
      <c r="I708" s="317"/>
      <c r="J708" s="87"/>
      <c r="K708" s="300"/>
      <c r="L708" s="305"/>
      <c r="M708" s="306"/>
      <c r="N708" s="87"/>
      <c r="O708" s="87"/>
      <c r="P708" s="316"/>
      <c r="Q708" s="24"/>
    </row>
    <row r="709" spans="6:17" x14ac:dyDescent="0.2">
      <c r="F709" s="87"/>
      <c r="G709" s="299"/>
      <c r="H709" s="300"/>
      <c r="I709" s="317"/>
      <c r="J709" s="87"/>
      <c r="K709" s="300"/>
      <c r="L709" s="305"/>
      <c r="M709" s="306"/>
      <c r="N709" s="87"/>
      <c r="O709" s="87"/>
      <c r="P709" s="316"/>
      <c r="Q709" s="24"/>
    </row>
    <row r="710" spans="6:17" x14ac:dyDescent="0.2">
      <c r="F710" s="87"/>
      <c r="G710" s="299"/>
      <c r="H710" s="300"/>
      <c r="I710" s="317"/>
      <c r="J710" s="87"/>
      <c r="K710" s="300"/>
      <c r="L710" s="305"/>
      <c r="M710" s="306"/>
      <c r="N710" s="87"/>
      <c r="O710" s="87"/>
      <c r="P710" s="316"/>
      <c r="Q710" s="24"/>
    </row>
    <row r="711" spans="6:17" x14ac:dyDescent="0.2">
      <c r="F711" s="87"/>
      <c r="G711" s="299"/>
      <c r="H711" s="300"/>
      <c r="I711" s="317"/>
      <c r="J711" s="87"/>
      <c r="K711" s="300"/>
      <c r="L711" s="305"/>
      <c r="M711" s="306"/>
      <c r="N711" s="87"/>
      <c r="O711" s="87"/>
      <c r="P711" s="316"/>
      <c r="Q711" s="24"/>
    </row>
    <row r="712" spans="6:17" x14ac:dyDescent="0.2">
      <c r="F712" s="87"/>
      <c r="G712" s="299"/>
      <c r="H712" s="300"/>
      <c r="I712" s="317"/>
      <c r="J712" s="87"/>
      <c r="K712" s="300"/>
      <c r="L712" s="305"/>
      <c r="M712" s="306"/>
      <c r="N712" s="87"/>
      <c r="O712" s="87"/>
      <c r="P712" s="316"/>
      <c r="Q712" s="24"/>
    </row>
    <row r="713" spans="6:17" x14ac:dyDescent="0.2">
      <c r="F713" s="87"/>
      <c r="G713" s="299"/>
      <c r="H713" s="300"/>
      <c r="I713" s="317"/>
      <c r="J713" s="87"/>
      <c r="K713" s="300"/>
      <c r="L713" s="305"/>
      <c r="M713" s="306"/>
      <c r="N713" s="87"/>
      <c r="O713" s="87"/>
      <c r="P713" s="316"/>
      <c r="Q713" s="24"/>
    </row>
    <row r="714" spans="6:17" x14ac:dyDescent="0.2">
      <c r="F714" s="87"/>
      <c r="G714" s="299"/>
      <c r="H714" s="300"/>
      <c r="I714" s="317"/>
      <c r="J714" s="87"/>
      <c r="K714" s="300"/>
      <c r="L714" s="305"/>
      <c r="M714" s="306"/>
      <c r="N714" s="87"/>
      <c r="O714" s="87"/>
      <c r="P714" s="316"/>
      <c r="Q714" s="24"/>
    </row>
    <row r="715" spans="6:17" x14ac:dyDescent="0.2">
      <c r="F715" s="87"/>
      <c r="G715" s="299"/>
      <c r="H715" s="300"/>
      <c r="I715" s="317"/>
      <c r="J715" s="87"/>
      <c r="K715" s="300"/>
      <c r="L715" s="305"/>
      <c r="M715" s="306"/>
      <c r="N715" s="87"/>
      <c r="O715" s="87"/>
      <c r="P715" s="316"/>
      <c r="Q715" s="24"/>
    </row>
    <row r="716" spans="6:17" x14ac:dyDescent="0.2">
      <c r="F716" s="87"/>
      <c r="G716" s="299"/>
      <c r="H716" s="300"/>
      <c r="I716" s="317"/>
      <c r="J716" s="87"/>
      <c r="K716" s="300"/>
      <c r="L716" s="305"/>
      <c r="M716" s="306"/>
      <c r="N716" s="87"/>
      <c r="O716" s="87"/>
      <c r="P716" s="316"/>
      <c r="Q716" s="24"/>
    </row>
    <row r="717" spans="6:17" x14ac:dyDescent="0.2">
      <c r="F717" s="87"/>
      <c r="G717" s="299"/>
      <c r="H717" s="300"/>
      <c r="I717" s="317"/>
      <c r="J717" s="87"/>
      <c r="K717" s="300"/>
      <c r="L717" s="305"/>
      <c r="M717" s="306"/>
      <c r="N717" s="87"/>
      <c r="O717" s="87"/>
      <c r="P717" s="316"/>
      <c r="Q717" s="24"/>
    </row>
    <row r="718" spans="6:17" x14ac:dyDescent="0.2">
      <c r="F718" s="87"/>
      <c r="G718" s="299"/>
      <c r="H718" s="300"/>
      <c r="I718" s="317"/>
      <c r="J718" s="87"/>
      <c r="K718" s="300"/>
      <c r="L718" s="305"/>
      <c r="M718" s="306"/>
      <c r="N718" s="87"/>
      <c r="O718" s="87"/>
      <c r="P718" s="316"/>
      <c r="Q718" s="24"/>
    </row>
    <row r="719" spans="6:17" x14ac:dyDescent="0.2">
      <c r="F719" s="87"/>
      <c r="G719" s="299"/>
      <c r="H719" s="300"/>
      <c r="I719" s="317"/>
      <c r="J719" s="87"/>
      <c r="K719" s="300"/>
      <c r="L719" s="305"/>
      <c r="M719" s="306"/>
      <c r="N719" s="87"/>
      <c r="O719" s="87"/>
      <c r="P719" s="316"/>
      <c r="Q719" s="24"/>
    </row>
    <row r="720" spans="6:17" x14ac:dyDescent="0.2">
      <c r="F720" s="87"/>
      <c r="G720" s="299"/>
      <c r="H720" s="300"/>
      <c r="I720" s="317"/>
      <c r="J720" s="87"/>
      <c r="K720" s="300"/>
      <c r="L720" s="305"/>
      <c r="M720" s="306"/>
      <c r="N720" s="87"/>
      <c r="O720" s="87"/>
      <c r="P720" s="316"/>
      <c r="Q720" s="24"/>
    </row>
    <row r="721" spans="6:17" x14ac:dyDescent="0.2">
      <c r="F721" s="87"/>
      <c r="G721" s="299"/>
      <c r="H721" s="300"/>
      <c r="I721" s="317"/>
      <c r="J721" s="87"/>
      <c r="K721" s="300"/>
      <c r="L721" s="305"/>
      <c r="M721" s="306"/>
      <c r="N721" s="87"/>
      <c r="O721" s="87"/>
      <c r="P721" s="316"/>
      <c r="Q721" s="24"/>
    </row>
    <row r="722" spans="6:17" x14ac:dyDescent="0.2">
      <c r="F722" s="87"/>
      <c r="G722" s="299"/>
      <c r="H722" s="300"/>
      <c r="I722" s="317"/>
      <c r="J722" s="87"/>
      <c r="K722" s="300"/>
      <c r="L722" s="305"/>
      <c r="M722" s="306"/>
      <c r="N722" s="87"/>
      <c r="O722" s="87"/>
      <c r="P722" s="316"/>
      <c r="Q722" s="24"/>
    </row>
    <row r="723" spans="6:17" x14ac:dyDescent="0.2">
      <c r="F723" s="87"/>
      <c r="G723" s="299"/>
      <c r="H723" s="300"/>
      <c r="I723" s="317"/>
      <c r="J723" s="87"/>
      <c r="K723" s="300"/>
      <c r="L723" s="305"/>
      <c r="M723" s="306"/>
      <c r="N723" s="87"/>
      <c r="O723" s="87"/>
      <c r="P723" s="316"/>
      <c r="Q723" s="24"/>
    </row>
    <row r="724" spans="6:17" x14ac:dyDescent="0.2">
      <c r="F724" s="87"/>
      <c r="G724" s="299"/>
      <c r="H724" s="300"/>
      <c r="I724" s="317"/>
      <c r="J724" s="87"/>
      <c r="K724" s="300"/>
      <c r="L724" s="305"/>
      <c r="M724" s="306"/>
      <c r="N724" s="87"/>
      <c r="O724" s="87"/>
      <c r="P724" s="316"/>
      <c r="Q724" s="24"/>
    </row>
    <row r="725" spans="6:17" x14ac:dyDescent="0.2">
      <c r="F725" s="87"/>
      <c r="G725" s="299"/>
      <c r="H725" s="300"/>
      <c r="I725" s="317"/>
      <c r="J725" s="87"/>
      <c r="K725" s="300"/>
      <c r="L725" s="305"/>
      <c r="M725" s="306"/>
      <c r="N725" s="87"/>
      <c r="O725" s="87"/>
      <c r="P725" s="316"/>
      <c r="Q725" s="24"/>
    </row>
    <row r="726" spans="6:17" x14ac:dyDescent="0.2">
      <c r="F726" s="87"/>
      <c r="G726" s="299"/>
      <c r="H726" s="300"/>
      <c r="I726" s="317"/>
      <c r="J726" s="87"/>
      <c r="K726" s="300"/>
      <c r="L726" s="305"/>
      <c r="M726" s="306"/>
      <c r="N726" s="87"/>
      <c r="O726" s="87"/>
      <c r="P726" s="316"/>
      <c r="Q726" s="24"/>
    </row>
    <row r="727" spans="6:17" x14ac:dyDescent="0.2">
      <c r="F727" s="87"/>
      <c r="G727" s="299"/>
      <c r="H727" s="300"/>
      <c r="I727" s="317"/>
      <c r="J727" s="87"/>
      <c r="K727" s="300"/>
      <c r="L727" s="305"/>
      <c r="M727" s="306"/>
      <c r="N727" s="87"/>
      <c r="O727" s="87"/>
      <c r="P727" s="316"/>
      <c r="Q727" s="24"/>
    </row>
    <row r="728" spans="6:17" x14ac:dyDescent="0.2">
      <c r="F728" s="87"/>
      <c r="G728" s="299"/>
      <c r="H728" s="300"/>
      <c r="I728" s="317"/>
      <c r="J728" s="87"/>
      <c r="K728" s="300"/>
      <c r="L728" s="305"/>
      <c r="M728" s="306"/>
      <c r="N728" s="87"/>
      <c r="O728" s="87"/>
      <c r="P728" s="316"/>
      <c r="Q728" s="24"/>
    </row>
    <row r="729" spans="6:17" x14ac:dyDescent="0.2">
      <c r="F729" s="87"/>
      <c r="G729" s="299"/>
      <c r="H729" s="300"/>
      <c r="I729" s="317"/>
      <c r="J729" s="87"/>
      <c r="K729" s="300"/>
      <c r="L729" s="305"/>
      <c r="M729" s="306"/>
      <c r="N729" s="87"/>
      <c r="O729" s="87"/>
      <c r="P729" s="316"/>
      <c r="Q729" s="24"/>
    </row>
    <row r="730" spans="6:17" x14ac:dyDescent="0.2">
      <c r="F730" s="87"/>
      <c r="G730" s="299"/>
      <c r="H730" s="300"/>
      <c r="I730" s="317"/>
      <c r="J730" s="87"/>
      <c r="K730" s="300"/>
      <c r="L730" s="305"/>
      <c r="M730" s="306"/>
      <c r="N730" s="87"/>
      <c r="O730" s="87"/>
      <c r="P730" s="316"/>
      <c r="Q730" s="24"/>
    </row>
    <row r="731" spans="6:17" x14ac:dyDescent="0.2">
      <c r="F731" s="87"/>
      <c r="G731" s="299"/>
      <c r="H731" s="300"/>
      <c r="I731" s="317"/>
      <c r="J731" s="87"/>
      <c r="K731" s="300"/>
      <c r="L731" s="305"/>
      <c r="M731" s="306"/>
      <c r="N731" s="87"/>
      <c r="O731" s="87"/>
      <c r="P731" s="316"/>
      <c r="Q731" s="24"/>
    </row>
    <row r="732" spans="6:17" x14ac:dyDescent="0.2">
      <c r="F732" s="87"/>
      <c r="G732" s="87"/>
      <c r="H732" s="300"/>
      <c r="I732" s="317"/>
      <c r="J732" s="87"/>
      <c r="K732" s="300"/>
      <c r="L732" s="87"/>
      <c r="M732" s="306"/>
      <c r="N732" s="87"/>
      <c r="O732" s="87"/>
      <c r="P732" s="317"/>
      <c r="Q732" s="24"/>
    </row>
    <row r="733" spans="6:17" x14ac:dyDescent="0.2">
      <c r="F733" s="87"/>
      <c r="G733" s="87"/>
      <c r="H733" s="300"/>
      <c r="I733" s="317"/>
      <c r="J733" s="87"/>
      <c r="K733" s="300"/>
      <c r="L733" s="87"/>
      <c r="M733" s="306"/>
      <c r="N733" s="87"/>
      <c r="O733" s="87"/>
      <c r="P733" s="317"/>
      <c r="Q733" s="24"/>
    </row>
    <row r="734" spans="6:17" x14ac:dyDescent="0.2">
      <c r="F734" s="87"/>
      <c r="G734" s="87"/>
      <c r="H734" s="300"/>
      <c r="I734" s="317"/>
      <c r="J734" s="87"/>
      <c r="K734" s="300"/>
      <c r="L734" s="87"/>
      <c r="M734" s="306"/>
      <c r="N734" s="87"/>
      <c r="O734" s="87"/>
      <c r="P734" s="317"/>
      <c r="Q734" s="24"/>
    </row>
    <row r="735" spans="6:17" x14ac:dyDescent="0.2">
      <c r="F735" s="87"/>
      <c r="G735" s="87"/>
      <c r="H735" s="300"/>
      <c r="I735" s="317"/>
      <c r="J735" s="87"/>
      <c r="K735" s="300"/>
      <c r="L735" s="87"/>
      <c r="M735" s="306"/>
      <c r="N735" s="87"/>
      <c r="O735" s="87"/>
      <c r="P735" s="317"/>
      <c r="Q735" s="24"/>
    </row>
    <row r="736" spans="6:17" x14ac:dyDescent="0.2">
      <c r="F736" s="87"/>
      <c r="G736" s="299"/>
      <c r="H736" s="300"/>
      <c r="I736" s="317"/>
      <c r="J736" s="87"/>
      <c r="K736" s="300"/>
      <c r="L736" s="305"/>
      <c r="M736" s="306"/>
      <c r="N736" s="87"/>
      <c r="O736" s="87"/>
      <c r="P736" s="316"/>
      <c r="Q736" s="24"/>
    </row>
    <row r="737" spans="6:17" x14ac:dyDescent="0.2">
      <c r="F737" s="87"/>
      <c r="G737" s="299"/>
      <c r="H737" s="300"/>
      <c r="I737" s="317"/>
      <c r="J737" s="87"/>
      <c r="K737" s="300"/>
      <c r="L737" s="305"/>
      <c r="M737" s="306"/>
      <c r="N737" s="87"/>
      <c r="O737" s="87"/>
      <c r="P737" s="316"/>
      <c r="Q737" s="24"/>
    </row>
    <row r="738" spans="6:17" x14ac:dyDescent="0.2">
      <c r="F738" s="87"/>
      <c r="G738" s="299"/>
      <c r="H738" s="300"/>
      <c r="I738" s="317"/>
      <c r="J738" s="87"/>
      <c r="K738" s="300"/>
      <c r="L738" s="305"/>
      <c r="M738" s="306"/>
      <c r="N738" s="87"/>
      <c r="O738" s="87"/>
      <c r="P738" s="316"/>
      <c r="Q738" s="24"/>
    </row>
    <row r="739" spans="6:17" x14ac:dyDescent="0.2">
      <c r="F739" s="87"/>
      <c r="G739" s="299"/>
      <c r="H739" s="300"/>
      <c r="I739" s="317"/>
      <c r="J739" s="87"/>
      <c r="K739" s="300"/>
      <c r="L739" s="305"/>
      <c r="M739" s="306"/>
      <c r="N739" s="87"/>
      <c r="O739" s="87"/>
      <c r="P739" s="316"/>
      <c r="Q739" s="24"/>
    </row>
    <row r="740" spans="6:17" x14ac:dyDescent="0.2">
      <c r="F740" s="87"/>
      <c r="G740" s="299"/>
      <c r="H740" s="300"/>
      <c r="I740" s="317"/>
      <c r="J740" s="87"/>
      <c r="K740" s="300"/>
      <c r="L740" s="305"/>
      <c r="M740" s="306"/>
      <c r="N740" s="87"/>
      <c r="O740" s="87"/>
      <c r="P740" s="316"/>
      <c r="Q740" s="24"/>
    </row>
    <row r="741" spans="6:17" x14ac:dyDescent="0.2">
      <c r="F741" s="87"/>
      <c r="G741" s="299"/>
      <c r="H741" s="300"/>
      <c r="I741" s="317"/>
      <c r="J741" s="87"/>
      <c r="K741" s="300"/>
      <c r="L741" s="305"/>
      <c r="M741" s="306"/>
      <c r="N741" s="87"/>
      <c r="O741" s="87"/>
      <c r="P741" s="316"/>
      <c r="Q741" s="24"/>
    </row>
    <row r="742" spans="6:17" x14ac:dyDescent="0.2">
      <c r="F742" s="87"/>
      <c r="G742" s="299"/>
      <c r="H742" s="300"/>
      <c r="I742" s="317"/>
      <c r="J742" s="87"/>
      <c r="K742" s="300"/>
      <c r="L742" s="305"/>
      <c r="M742" s="306"/>
      <c r="N742" s="87"/>
      <c r="O742" s="87"/>
      <c r="P742" s="316"/>
      <c r="Q742" s="24"/>
    </row>
    <row r="743" spans="6:17" x14ac:dyDescent="0.2">
      <c r="F743" s="87"/>
      <c r="G743" s="299"/>
      <c r="H743" s="300"/>
      <c r="I743" s="317"/>
      <c r="J743" s="87"/>
      <c r="K743" s="300"/>
      <c r="L743" s="305"/>
      <c r="M743" s="306"/>
      <c r="N743" s="87"/>
      <c r="O743" s="87"/>
      <c r="P743" s="316"/>
      <c r="Q743" s="24"/>
    </row>
    <row r="744" spans="6:17" x14ac:dyDescent="0.2">
      <c r="F744" s="87"/>
      <c r="G744" s="299"/>
      <c r="H744" s="300"/>
      <c r="I744" s="317"/>
      <c r="J744" s="87"/>
      <c r="K744" s="300"/>
      <c r="L744" s="305"/>
      <c r="M744" s="306"/>
      <c r="N744" s="87"/>
      <c r="O744" s="87"/>
      <c r="P744" s="316"/>
      <c r="Q744" s="24"/>
    </row>
    <row r="745" spans="6:17" x14ac:dyDescent="0.2">
      <c r="F745" s="87"/>
      <c r="G745" s="299"/>
      <c r="H745" s="300"/>
      <c r="I745" s="317"/>
      <c r="J745" s="87"/>
      <c r="K745" s="300"/>
      <c r="L745" s="305"/>
      <c r="M745" s="306"/>
      <c r="N745" s="87"/>
      <c r="O745" s="87"/>
      <c r="P745" s="316"/>
      <c r="Q745" s="24"/>
    </row>
    <row r="746" spans="6:17" x14ac:dyDescent="0.2">
      <c r="F746" s="87"/>
      <c r="G746" s="299"/>
      <c r="H746" s="300"/>
      <c r="I746" s="317"/>
      <c r="J746" s="87"/>
      <c r="K746" s="300"/>
      <c r="L746" s="305"/>
      <c r="M746" s="306"/>
      <c r="N746" s="87"/>
      <c r="O746" s="87"/>
      <c r="P746" s="316"/>
      <c r="Q746" s="24"/>
    </row>
    <row r="747" spans="6:17" x14ac:dyDescent="0.2">
      <c r="F747" s="87"/>
      <c r="G747" s="299"/>
      <c r="H747" s="300"/>
      <c r="I747" s="317"/>
      <c r="J747" s="87"/>
      <c r="K747" s="300"/>
      <c r="L747" s="305"/>
      <c r="M747" s="306"/>
      <c r="N747" s="87"/>
      <c r="O747" s="87"/>
      <c r="P747" s="316"/>
      <c r="Q747" s="24"/>
    </row>
    <row r="748" spans="6:17" x14ac:dyDescent="0.2">
      <c r="F748" s="87"/>
      <c r="G748" s="299"/>
      <c r="H748" s="300"/>
      <c r="I748" s="317"/>
      <c r="J748" s="87"/>
      <c r="K748" s="300"/>
      <c r="L748" s="305"/>
      <c r="M748" s="306"/>
      <c r="N748" s="87"/>
      <c r="O748" s="87"/>
      <c r="P748" s="316"/>
      <c r="Q748" s="24"/>
    </row>
    <row r="749" spans="6:17" x14ac:dyDescent="0.2">
      <c r="F749" s="87"/>
      <c r="G749" s="299"/>
      <c r="H749" s="300"/>
      <c r="I749" s="317"/>
      <c r="J749" s="87"/>
      <c r="K749" s="300"/>
      <c r="L749" s="305"/>
      <c r="M749" s="306"/>
      <c r="N749" s="87"/>
      <c r="O749" s="87"/>
      <c r="P749" s="316"/>
      <c r="Q749" s="24"/>
    </row>
    <row r="750" spans="6:17" x14ac:dyDescent="0.2">
      <c r="F750" s="87"/>
      <c r="G750" s="299"/>
      <c r="H750" s="300"/>
      <c r="I750" s="317"/>
      <c r="J750" s="87"/>
      <c r="K750" s="300"/>
      <c r="L750" s="305"/>
      <c r="M750" s="306"/>
      <c r="N750" s="87"/>
      <c r="O750" s="87"/>
      <c r="P750" s="316"/>
      <c r="Q750" s="24"/>
    </row>
    <row r="751" spans="6:17" x14ac:dyDescent="0.2">
      <c r="F751" s="87"/>
      <c r="G751" s="299"/>
      <c r="H751" s="300"/>
      <c r="I751" s="317"/>
      <c r="J751" s="87"/>
      <c r="K751" s="300"/>
      <c r="L751" s="305"/>
      <c r="M751" s="306"/>
      <c r="N751" s="87"/>
      <c r="O751" s="87"/>
      <c r="P751" s="316"/>
      <c r="Q751" s="24"/>
    </row>
    <row r="752" spans="6:17" x14ac:dyDescent="0.2">
      <c r="F752" s="87"/>
      <c r="G752" s="299"/>
      <c r="H752" s="300"/>
      <c r="I752" s="317"/>
      <c r="J752" s="87"/>
      <c r="K752" s="300"/>
      <c r="L752" s="305"/>
      <c r="M752" s="306"/>
      <c r="N752" s="87"/>
      <c r="O752" s="87"/>
      <c r="P752" s="316"/>
      <c r="Q752" s="24"/>
    </row>
    <row r="753" spans="6:17" x14ac:dyDescent="0.2">
      <c r="F753" s="87"/>
      <c r="G753" s="299"/>
      <c r="H753" s="300"/>
      <c r="I753" s="317"/>
      <c r="J753" s="87"/>
      <c r="K753" s="300"/>
      <c r="L753" s="305"/>
      <c r="M753" s="306"/>
      <c r="N753" s="87"/>
      <c r="O753" s="87"/>
      <c r="P753" s="316"/>
      <c r="Q753" s="24"/>
    </row>
    <row r="754" spans="6:17" x14ac:dyDescent="0.2">
      <c r="F754" s="87"/>
      <c r="G754" s="299"/>
      <c r="H754" s="300"/>
      <c r="I754" s="317"/>
      <c r="J754" s="87"/>
      <c r="K754" s="300"/>
      <c r="L754" s="305"/>
      <c r="M754" s="306"/>
      <c r="N754" s="87"/>
      <c r="O754" s="87"/>
      <c r="P754" s="316"/>
      <c r="Q754" s="24"/>
    </row>
    <row r="755" spans="6:17" x14ac:dyDescent="0.2">
      <c r="F755" s="87"/>
      <c r="G755" s="299"/>
      <c r="H755" s="300"/>
      <c r="I755" s="317"/>
      <c r="J755" s="87"/>
      <c r="K755" s="300"/>
      <c r="L755" s="305"/>
      <c r="M755" s="306"/>
      <c r="N755" s="87"/>
      <c r="O755" s="87"/>
      <c r="P755" s="316"/>
      <c r="Q755" s="24"/>
    </row>
    <row r="756" spans="6:17" x14ac:dyDescent="0.2">
      <c r="F756" s="87"/>
      <c r="G756" s="299"/>
      <c r="H756" s="300"/>
      <c r="I756" s="317"/>
      <c r="J756" s="87"/>
      <c r="K756" s="300"/>
      <c r="L756" s="305"/>
      <c r="M756" s="306"/>
      <c r="N756" s="87"/>
      <c r="O756" s="87"/>
      <c r="P756" s="316"/>
      <c r="Q756" s="24"/>
    </row>
    <row r="757" spans="6:17" x14ac:dyDescent="0.2">
      <c r="F757" s="87"/>
      <c r="G757" s="299"/>
      <c r="H757" s="300"/>
      <c r="I757" s="317"/>
      <c r="J757" s="87"/>
      <c r="K757" s="300"/>
      <c r="L757" s="305"/>
      <c r="M757" s="306"/>
      <c r="N757" s="87"/>
      <c r="O757" s="87"/>
      <c r="P757" s="316"/>
      <c r="Q757" s="24"/>
    </row>
    <row r="758" spans="6:17" x14ac:dyDescent="0.2">
      <c r="F758" s="87"/>
      <c r="G758" s="299"/>
      <c r="H758" s="300"/>
      <c r="I758" s="317"/>
      <c r="J758" s="87"/>
      <c r="K758" s="300"/>
      <c r="L758" s="305"/>
      <c r="M758" s="306"/>
      <c r="N758" s="87"/>
      <c r="O758" s="87"/>
      <c r="P758" s="316"/>
      <c r="Q758" s="24"/>
    </row>
    <row r="759" spans="6:17" x14ac:dyDescent="0.2">
      <c r="F759" s="87"/>
      <c r="G759" s="299"/>
      <c r="H759" s="300"/>
      <c r="I759" s="317"/>
      <c r="J759" s="87"/>
      <c r="K759" s="300"/>
      <c r="L759" s="305"/>
      <c r="M759" s="306"/>
      <c r="N759" s="87"/>
      <c r="O759" s="87"/>
      <c r="P759" s="316"/>
      <c r="Q759" s="24"/>
    </row>
    <row r="760" spans="6:17" x14ac:dyDescent="0.2">
      <c r="F760" s="87"/>
      <c r="G760" s="299"/>
      <c r="H760" s="300"/>
      <c r="I760" s="317"/>
      <c r="J760" s="87"/>
      <c r="K760" s="300"/>
      <c r="L760" s="305"/>
      <c r="M760" s="306"/>
      <c r="N760" s="87"/>
      <c r="O760" s="87"/>
      <c r="P760" s="316"/>
      <c r="Q760" s="24"/>
    </row>
    <row r="761" spans="6:17" x14ac:dyDescent="0.2">
      <c r="F761" s="87"/>
      <c r="G761" s="299"/>
      <c r="H761" s="300"/>
      <c r="I761" s="317"/>
      <c r="J761" s="87"/>
      <c r="K761" s="300"/>
      <c r="L761" s="305"/>
      <c r="M761" s="306"/>
      <c r="N761" s="87"/>
      <c r="O761" s="87"/>
      <c r="P761" s="316"/>
      <c r="Q761" s="24"/>
    </row>
    <row r="762" spans="6:17" x14ac:dyDescent="0.2">
      <c r="F762" s="87"/>
      <c r="G762" s="299"/>
      <c r="H762" s="300"/>
      <c r="I762" s="317"/>
      <c r="J762" s="87"/>
      <c r="K762" s="300"/>
      <c r="L762" s="305"/>
      <c r="M762" s="306"/>
      <c r="N762" s="87"/>
      <c r="O762" s="87"/>
      <c r="P762" s="316"/>
      <c r="Q762" s="24"/>
    </row>
    <row r="763" spans="6:17" x14ac:dyDescent="0.2">
      <c r="F763" s="87"/>
      <c r="G763" s="299"/>
      <c r="H763" s="300"/>
      <c r="I763" s="317"/>
      <c r="J763" s="87"/>
      <c r="K763" s="300"/>
      <c r="L763" s="305"/>
      <c r="M763" s="306"/>
      <c r="N763" s="87"/>
      <c r="O763" s="87"/>
      <c r="P763" s="316"/>
      <c r="Q763" s="24"/>
    </row>
    <row r="764" spans="6:17" x14ac:dyDescent="0.2">
      <c r="F764" s="87"/>
      <c r="G764" s="299"/>
      <c r="H764" s="300"/>
      <c r="I764" s="317"/>
      <c r="J764" s="87"/>
      <c r="K764" s="300"/>
      <c r="L764" s="305"/>
      <c r="M764" s="306"/>
      <c r="N764" s="87"/>
      <c r="O764" s="87"/>
      <c r="P764" s="316"/>
      <c r="Q764" s="24"/>
    </row>
    <row r="765" spans="6:17" x14ac:dyDescent="0.2">
      <c r="F765" s="87"/>
      <c r="G765" s="299"/>
      <c r="H765" s="300"/>
      <c r="I765" s="317"/>
      <c r="J765" s="87"/>
      <c r="K765" s="300"/>
      <c r="L765" s="305"/>
      <c r="M765" s="306"/>
      <c r="N765" s="87"/>
      <c r="O765" s="87"/>
      <c r="P765" s="316"/>
      <c r="Q765" s="24"/>
    </row>
    <row r="766" spans="6:17" x14ac:dyDescent="0.2">
      <c r="F766" s="87"/>
      <c r="G766" s="299"/>
      <c r="H766" s="300"/>
      <c r="I766" s="317"/>
      <c r="J766" s="87"/>
      <c r="K766" s="300"/>
      <c r="L766" s="305"/>
      <c r="M766" s="306"/>
      <c r="N766" s="87"/>
      <c r="O766" s="87"/>
      <c r="P766" s="316"/>
      <c r="Q766" s="24"/>
    </row>
    <row r="767" spans="6:17" x14ac:dyDescent="0.2">
      <c r="F767" s="87"/>
      <c r="G767" s="299"/>
      <c r="H767" s="300"/>
      <c r="I767" s="317"/>
      <c r="J767" s="87"/>
      <c r="K767" s="300"/>
      <c r="L767" s="305"/>
      <c r="M767" s="306"/>
      <c r="N767" s="87"/>
      <c r="O767" s="87"/>
      <c r="P767" s="316"/>
      <c r="Q767" s="24"/>
    </row>
    <row r="768" spans="6:17" x14ac:dyDescent="0.2">
      <c r="F768" s="87"/>
      <c r="G768" s="299"/>
      <c r="H768" s="300"/>
      <c r="I768" s="317"/>
      <c r="J768" s="87"/>
      <c r="K768" s="300"/>
      <c r="L768" s="305"/>
      <c r="M768" s="306"/>
      <c r="N768" s="87"/>
      <c r="O768" s="87"/>
      <c r="P768" s="316"/>
      <c r="Q768" s="24"/>
    </row>
    <row r="769" spans="6:17" x14ac:dyDescent="0.2">
      <c r="F769" s="87"/>
      <c r="G769" s="299"/>
      <c r="H769" s="300"/>
      <c r="I769" s="317"/>
      <c r="J769" s="87"/>
      <c r="K769" s="300"/>
      <c r="L769" s="305"/>
      <c r="M769" s="306"/>
      <c r="N769" s="87"/>
      <c r="O769" s="87"/>
      <c r="P769" s="316"/>
      <c r="Q769" s="24"/>
    </row>
    <row r="770" spans="6:17" x14ac:dyDescent="0.2">
      <c r="F770" s="87"/>
      <c r="G770" s="299"/>
      <c r="H770" s="300"/>
      <c r="I770" s="317"/>
      <c r="J770" s="87"/>
      <c r="K770" s="300"/>
      <c r="L770" s="305"/>
      <c r="M770" s="306"/>
      <c r="N770" s="87"/>
      <c r="O770" s="87"/>
      <c r="P770" s="316"/>
      <c r="Q770" s="24"/>
    </row>
    <row r="771" spans="6:17" x14ac:dyDescent="0.2">
      <c r="F771" s="87"/>
      <c r="G771" s="299"/>
      <c r="H771" s="300"/>
      <c r="I771" s="317"/>
      <c r="J771" s="87"/>
      <c r="K771" s="300"/>
      <c r="L771" s="305"/>
      <c r="M771" s="306"/>
      <c r="N771" s="87"/>
      <c r="O771" s="87"/>
      <c r="P771" s="316"/>
      <c r="Q771" s="24"/>
    </row>
    <row r="772" spans="6:17" x14ac:dyDescent="0.2">
      <c r="F772" s="87"/>
      <c r="G772" s="299"/>
      <c r="H772" s="300"/>
      <c r="I772" s="317"/>
      <c r="J772" s="87"/>
      <c r="K772" s="300"/>
      <c r="L772" s="305"/>
      <c r="M772" s="306"/>
      <c r="N772" s="87"/>
      <c r="O772" s="87"/>
      <c r="P772" s="316"/>
      <c r="Q772" s="24"/>
    </row>
    <row r="773" spans="6:17" x14ac:dyDescent="0.2">
      <c r="F773" s="87"/>
      <c r="G773" s="299"/>
      <c r="H773" s="300"/>
      <c r="I773" s="317"/>
      <c r="J773" s="87"/>
      <c r="K773" s="300"/>
      <c r="L773" s="305"/>
      <c r="M773" s="306"/>
      <c r="N773" s="87"/>
      <c r="O773" s="87"/>
      <c r="P773" s="316"/>
      <c r="Q773" s="24"/>
    </row>
    <row r="774" spans="6:17" x14ac:dyDescent="0.2">
      <c r="F774" s="87"/>
      <c r="G774" s="299"/>
      <c r="H774" s="300"/>
      <c r="I774" s="317"/>
      <c r="J774" s="87"/>
      <c r="K774" s="300"/>
      <c r="L774" s="305"/>
      <c r="M774" s="306"/>
      <c r="N774" s="87"/>
      <c r="O774" s="87"/>
      <c r="P774" s="316"/>
      <c r="Q774" s="24"/>
    </row>
    <row r="775" spans="6:17" x14ac:dyDescent="0.2">
      <c r="F775" s="87"/>
      <c r="G775" s="299"/>
      <c r="H775" s="300"/>
      <c r="I775" s="317"/>
      <c r="J775" s="87"/>
      <c r="K775" s="300"/>
      <c r="L775" s="305"/>
      <c r="M775" s="306"/>
      <c r="N775" s="87"/>
      <c r="O775" s="87"/>
      <c r="P775" s="316"/>
      <c r="Q775" s="24"/>
    </row>
    <row r="776" spans="6:17" x14ac:dyDescent="0.2">
      <c r="F776" s="87"/>
      <c r="G776" s="299"/>
      <c r="H776" s="300"/>
      <c r="I776" s="317"/>
      <c r="J776" s="87"/>
      <c r="K776" s="300"/>
      <c r="L776" s="305"/>
      <c r="M776" s="306"/>
      <c r="N776" s="87"/>
      <c r="O776" s="87"/>
      <c r="P776" s="316"/>
      <c r="Q776" s="24"/>
    </row>
    <row r="777" spans="6:17" x14ac:dyDescent="0.2">
      <c r="F777" s="87"/>
      <c r="G777" s="299"/>
      <c r="H777" s="300"/>
      <c r="I777" s="317"/>
      <c r="J777" s="87"/>
      <c r="K777" s="300"/>
      <c r="L777" s="305"/>
      <c r="M777" s="306"/>
      <c r="N777" s="87"/>
      <c r="O777" s="87"/>
      <c r="P777" s="316"/>
      <c r="Q777" s="24"/>
    </row>
    <row r="778" spans="6:17" x14ac:dyDescent="0.2">
      <c r="F778" s="87"/>
      <c r="G778" s="299"/>
      <c r="H778" s="300"/>
      <c r="I778" s="317"/>
      <c r="J778" s="87"/>
      <c r="K778" s="300"/>
      <c r="L778" s="305"/>
      <c r="M778" s="306"/>
      <c r="N778" s="87"/>
      <c r="O778" s="87"/>
      <c r="P778" s="316"/>
      <c r="Q778" s="24"/>
    </row>
    <row r="779" spans="6:17" x14ac:dyDescent="0.2">
      <c r="F779" s="87"/>
      <c r="G779" s="299"/>
      <c r="H779" s="300"/>
      <c r="I779" s="317"/>
      <c r="J779" s="87"/>
      <c r="K779" s="300"/>
      <c r="L779" s="305"/>
      <c r="M779" s="306"/>
      <c r="N779" s="87"/>
      <c r="O779" s="87"/>
      <c r="P779" s="316"/>
      <c r="Q779" s="24"/>
    </row>
    <row r="780" spans="6:17" x14ac:dyDescent="0.2">
      <c r="F780" s="87"/>
      <c r="G780" s="299"/>
      <c r="H780" s="300"/>
      <c r="I780" s="317"/>
      <c r="J780" s="87"/>
      <c r="K780" s="300"/>
      <c r="L780" s="305"/>
      <c r="M780" s="306"/>
      <c r="N780" s="87"/>
      <c r="O780" s="87"/>
      <c r="P780" s="316"/>
      <c r="Q780" s="24"/>
    </row>
    <row r="781" spans="6:17" x14ac:dyDescent="0.2">
      <c r="F781" s="87"/>
      <c r="G781" s="299"/>
      <c r="H781" s="300"/>
      <c r="I781" s="317"/>
      <c r="J781" s="87"/>
      <c r="K781" s="300"/>
      <c r="L781" s="305"/>
      <c r="M781" s="306"/>
      <c r="N781" s="87"/>
      <c r="O781" s="87"/>
      <c r="P781" s="316"/>
      <c r="Q781" s="24"/>
    </row>
    <row r="782" spans="6:17" x14ac:dyDescent="0.2">
      <c r="F782" s="87"/>
      <c r="G782" s="87"/>
      <c r="H782" s="300"/>
      <c r="I782" s="317"/>
      <c r="J782" s="87"/>
      <c r="K782" s="300"/>
      <c r="L782" s="87"/>
      <c r="M782" s="306"/>
      <c r="N782" s="87"/>
      <c r="O782" s="87"/>
      <c r="P782" s="317"/>
      <c r="Q782" s="24"/>
    </row>
    <row r="783" spans="6:17" x14ac:dyDescent="0.2">
      <c r="F783" s="87"/>
      <c r="G783" s="299"/>
      <c r="H783" s="300"/>
      <c r="I783" s="317"/>
      <c r="J783" s="87"/>
      <c r="K783" s="300"/>
      <c r="L783" s="305"/>
      <c r="M783" s="306"/>
      <c r="N783" s="87"/>
      <c r="O783" s="87"/>
      <c r="P783" s="316"/>
      <c r="Q783" s="24"/>
    </row>
    <row r="784" spans="6:17" x14ac:dyDescent="0.2">
      <c r="F784" s="87"/>
      <c r="G784" s="299"/>
      <c r="H784" s="300"/>
      <c r="I784" s="317"/>
      <c r="J784" s="87"/>
      <c r="K784" s="300"/>
      <c r="L784" s="305"/>
      <c r="M784" s="306"/>
      <c r="N784" s="87"/>
      <c r="O784" s="87"/>
      <c r="P784" s="316"/>
      <c r="Q784" s="24"/>
    </row>
    <row r="785" spans="6:17" x14ac:dyDescent="0.2">
      <c r="F785" s="87"/>
      <c r="G785" s="299"/>
      <c r="H785" s="300"/>
      <c r="I785" s="317"/>
      <c r="J785" s="87"/>
      <c r="K785" s="300"/>
      <c r="L785" s="305"/>
      <c r="M785" s="306"/>
      <c r="N785" s="87"/>
      <c r="O785" s="87"/>
      <c r="P785" s="316"/>
      <c r="Q785" s="24"/>
    </row>
    <row r="786" spans="6:17" x14ac:dyDescent="0.2">
      <c r="F786" s="87"/>
      <c r="G786" s="299"/>
      <c r="H786" s="300"/>
      <c r="I786" s="317"/>
      <c r="J786" s="87"/>
      <c r="K786" s="300"/>
      <c r="L786" s="305"/>
      <c r="M786" s="306"/>
      <c r="N786" s="87"/>
      <c r="O786" s="87"/>
      <c r="P786" s="316"/>
      <c r="Q786" s="24"/>
    </row>
    <row r="787" spans="6:17" x14ac:dyDescent="0.2">
      <c r="F787" s="87"/>
      <c r="G787" s="299"/>
      <c r="H787" s="300"/>
      <c r="I787" s="317"/>
      <c r="J787" s="87"/>
      <c r="K787" s="300"/>
      <c r="L787" s="305"/>
      <c r="M787" s="306"/>
      <c r="N787" s="87"/>
      <c r="O787" s="87"/>
      <c r="P787" s="316"/>
      <c r="Q787" s="24"/>
    </row>
    <row r="788" spans="6:17" x14ac:dyDescent="0.2">
      <c r="F788" s="87"/>
      <c r="G788" s="299"/>
      <c r="H788" s="300"/>
      <c r="I788" s="317"/>
      <c r="J788" s="87"/>
      <c r="K788" s="300"/>
      <c r="L788" s="305"/>
      <c r="M788" s="306"/>
      <c r="N788" s="87"/>
      <c r="O788" s="87"/>
      <c r="P788" s="316"/>
      <c r="Q788" s="24"/>
    </row>
    <row r="789" spans="6:17" x14ac:dyDescent="0.2">
      <c r="F789" s="87"/>
      <c r="G789" s="299"/>
      <c r="H789" s="300"/>
      <c r="I789" s="317"/>
      <c r="J789" s="87"/>
      <c r="K789" s="300"/>
      <c r="L789" s="305"/>
      <c r="M789" s="306"/>
      <c r="N789" s="87"/>
      <c r="O789" s="87"/>
      <c r="P789" s="316"/>
      <c r="Q789" s="24"/>
    </row>
    <row r="790" spans="6:17" x14ac:dyDescent="0.2">
      <c r="F790" s="87"/>
      <c r="G790" s="299"/>
      <c r="H790" s="300"/>
      <c r="I790" s="317"/>
      <c r="J790" s="87"/>
      <c r="K790" s="300"/>
      <c r="L790" s="305"/>
      <c r="M790" s="306"/>
      <c r="N790" s="87"/>
      <c r="O790" s="87"/>
      <c r="P790" s="316"/>
      <c r="Q790" s="24"/>
    </row>
    <row r="791" spans="6:17" x14ac:dyDescent="0.2">
      <c r="F791" s="87"/>
      <c r="G791" s="87"/>
      <c r="H791" s="300"/>
      <c r="I791" s="317"/>
      <c r="J791" s="87"/>
      <c r="K791" s="300"/>
      <c r="L791" s="87"/>
      <c r="M791" s="299"/>
      <c r="N791" s="87"/>
      <c r="O791" s="87"/>
      <c r="P791" s="317"/>
      <c r="Q791" s="24"/>
    </row>
    <row r="792" spans="6:17" x14ac:dyDescent="0.2">
      <c r="F792" s="87"/>
      <c r="G792" s="299"/>
      <c r="H792" s="300"/>
      <c r="I792" s="317"/>
      <c r="J792" s="87"/>
      <c r="K792" s="300"/>
      <c r="L792" s="305"/>
      <c r="M792" s="306"/>
      <c r="N792" s="87"/>
      <c r="O792" s="87"/>
      <c r="P792" s="316"/>
      <c r="Q792" s="24"/>
    </row>
    <row r="793" spans="6:17" x14ac:dyDescent="0.2">
      <c r="F793" s="87"/>
      <c r="G793" s="299"/>
      <c r="H793" s="300"/>
      <c r="I793" s="317"/>
      <c r="J793" s="87"/>
      <c r="K793" s="300"/>
      <c r="L793" s="305"/>
      <c r="M793" s="306"/>
      <c r="N793" s="87"/>
      <c r="O793" s="87"/>
      <c r="P793" s="316"/>
      <c r="Q793" s="24"/>
    </row>
    <row r="794" spans="6:17" x14ac:dyDescent="0.2">
      <c r="F794" s="87"/>
      <c r="G794" s="299"/>
      <c r="H794" s="300"/>
      <c r="I794" s="317"/>
      <c r="J794" s="87"/>
      <c r="K794" s="300"/>
      <c r="L794" s="305"/>
      <c r="M794" s="306"/>
      <c r="N794" s="87"/>
      <c r="O794" s="87"/>
      <c r="P794" s="316"/>
      <c r="Q794" s="24"/>
    </row>
    <row r="795" spans="6:17" x14ac:dyDescent="0.2">
      <c r="F795" s="87"/>
      <c r="G795" s="299"/>
      <c r="H795" s="300"/>
      <c r="I795" s="317"/>
      <c r="J795" s="87"/>
      <c r="K795" s="300"/>
      <c r="L795" s="305"/>
      <c r="M795" s="306"/>
      <c r="N795" s="87"/>
      <c r="O795" s="87"/>
      <c r="P795" s="316"/>
      <c r="Q795" s="24"/>
    </row>
    <row r="796" spans="6:17" x14ac:dyDescent="0.2">
      <c r="F796" s="87"/>
      <c r="G796" s="87"/>
      <c r="H796" s="300"/>
      <c r="I796" s="317"/>
      <c r="J796" s="87"/>
      <c r="K796" s="300"/>
      <c r="L796" s="87"/>
      <c r="M796" s="306"/>
      <c r="N796" s="87"/>
      <c r="O796" s="87"/>
      <c r="P796" s="317"/>
      <c r="Q796" s="24"/>
    </row>
    <row r="797" spans="6:17" x14ac:dyDescent="0.2">
      <c r="F797" s="87"/>
      <c r="G797" s="299"/>
      <c r="H797" s="300"/>
      <c r="I797" s="317"/>
      <c r="J797" s="87"/>
      <c r="K797" s="300"/>
      <c r="L797" s="305"/>
      <c r="M797" s="306"/>
      <c r="N797" s="87"/>
      <c r="O797" s="87"/>
      <c r="P797" s="316"/>
      <c r="Q797" s="24"/>
    </row>
    <row r="798" spans="6:17" x14ac:dyDescent="0.2">
      <c r="F798" s="87"/>
      <c r="G798" s="299"/>
      <c r="H798" s="300"/>
      <c r="I798" s="317"/>
      <c r="J798" s="87"/>
      <c r="K798" s="300"/>
      <c r="L798" s="305"/>
      <c r="M798" s="306"/>
      <c r="N798" s="87"/>
      <c r="O798" s="87"/>
      <c r="P798" s="316"/>
      <c r="Q798" s="24"/>
    </row>
    <row r="799" spans="6:17" x14ac:dyDescent="0.2">
      <c r="F799" s="87"/>
      <c r="G799" s="299"/>
      <c r="H799" s="300"/>
      <c r="I799" s="317"/>
      <c r="J799" s="87"/>
      <c r="K799" s="300"/>
      <c r="L799" s="305"/>
      <c r="M799" s="306"/>
      <c r="N799" s="87"/>
      <c r="O799" s="87"/>
      <c r="P799" s="316"/>
      <c r="Q799" s="24"/>
    </row>
    <row r="800" spans="6:17" x14ac:dyDescent="0.2">
      <c r="F800" s="87"/>
      <c r="G800" s="299"/>
      <c r="H800" s="300"/>
      <c r="I800" s="317"/>
      <c r="J800" s="87"/>
      <c r="K800" s="300"/>
      <c r="L800" s="305"/>
      <c r="M800" s="306"/>
      <c r="N800" s="87"/>
      <c r="O800" s="87"/>
      <c r="P800" s="316"/>
      <c r="Q800" s="24"/>
    </row>
    <row r="801" spans="6:17" x14ac:dyDescent="0.2">
      <c r="F801" s="87"/>
      <c r="G801" s="299"/>
      <c r="H801" s="300"/>
      <c r="I801" s="317"/>
      <c r="J801" s="87"/>
      <c r="K801" s="300"/>
      <c r="L801" s="305"/>
      <c r="M801" s="306"/>
      <c r="N801" s="87"/>
      <c r="O801" s="87"/>
      <c r="P801" s="316"/>
      <c r="Q801" s="24"/>
    </row>
    <row r="802" spans="6:17" x14ac:dyDescent="0.2">
      <c r="F802" s="87"/>
      <c r="G802" s="299"/>
      <c r="H802" s="300"/>
      <c r="I802" s="317"/>
      <c r="J802" s="87"/>
      <c r="K802" s="300"/>
      <c r="L802" s="305"/>
      <c r="M802" s="306"/>
      <c r="N802" s="87"/>
      <c r="O802" s="87"/>
      <c r="P802" s="316"/>
      <c r="Q802" s="24"/>
    </row>
    <row r="803" spans="6:17" x14ac:dyDescent="0.2">
      <c r="F803" s="87"/>
      <c r="G803" s="299"/>
      <c r="H803" s="300"/>
      <c r="I803" s="317"/>
      <c r="J803" s="87"/>
      <c r="K803" s="300"/>
      <c r="L803" s="305"/>
      <c r="M803" s="306"/>
      <c r="N803" s="87"/>
      <c r="O803" s="87"/>
      <c r="P803" s="316"/>
      <c r="Q803" s="24"/>
    </row>
    <row r="804" spans="6:17" x14ac:dyDescent="0.2">
      <c r="F804" s="87"/>
      <c r="G804" s="299"/>
      <c r="H804" s="300"/>
      <c r="I804" s="317"/>
      <c r="J804" s="87"/>
      <c r="K804" s="300"/>
      <c r="L804" s="305"/>
      <c r="M804" s="306"/>
      <c r="N804" s="87"/>
      <c r="O804" s="87"/>
      <c r="P804" s="316"/>
      <c r="Q804" s="24"/>
    </row>
    <row r="805" spans="6:17" x14ac:dyDescent="0.2">
      <c r="F805" s="87"/>
      <c r="G805" s="299"/>
      <c r="H805" s="300"/>
      <c r="I805" s="317"/>
      <c r="J805" s="87"/>
      <c r="K805" s="300"/>
      <c r="L805" s="305"/>
      <c r="M805" s="306"/>
      <c r="N805" s="87"/>
      <c r="O805" s="87"/>
      <c r="P805" s="316"/>
      <c r="Q805" s="24"/>
    </row>
    <row r="806" spans="6:17" x14ac:dyDescent="0.2">
      <c r="F806" s="87"/>
      <c r="G806" s="299"/>
      <c r="H806" s="300"/>
      <c r="I806" s="317"/>
      <c r="J806" s="87"/>
      <c r="K806" s="300"/>
      <c r="L806" s="305"/>
      <c r="M806" s="306"/>
      <c r="N806" s="87"/>
      <c r="O806" s="87"/>
      <c r="P806" s="316"/>
      <c r="Q806" s="24"/>
    </row>
    <row r="807" spans="6:17" x14ac:dyDescent="0.2">
      <c r="F807" s="87"/>
      <c r="G807" s="299"/>
      <c r="H807" s="300"/>
      <c r="I807" s="317"/>
      <c r="J807" s="87"/>
      <c r="K807" s="300"/>
      <c r="L807" s="305"/>
      <c r="M807" s="306"/>
      <c r="N807" s="87"/>
      <c r="O807" s="87"/>
      <c r="P807" s="316"/>
      <c r="Q807" s="24"/>
    </row>
    <row r="808" spans="6:17" x14ac:dyDescent="0.2">
      <c r="F808" s="87"/>
      <c r="G808" s="299"/>
      <c r="H808" s="300"/>
      <c r="I808" s="317"/>
      <c r="J808" s="87"/>
      <c r="K808" s="300"/>
      <c r="L808" s="305"/>
      <c r="M808" s="306"/>
      <c r="N808" s="87"/>
      <c r="O808" s="87"/>
      <c r="P808" s="316"/>
      <c r="Q808" s="24"/>
    </row>
    <row r="809" spans="6:17" x14ac:dyDescent="0.2">
      <c r="F809" s="87"/>
      <c r="G809" s="299"/>
      <c r="H809" s="300"/>
      <c r="I809" s="317"/>
      <c r="J809" s="87"/>
      <c r="K809" s="300"/>
      <c r="L809" s="305"/>
      <c r="M809" s="306"/>
      <c r="N809" s="87"/>
      <c r="O809" s="87"/>
      <c r="P809" s="316"/>
      <c r="Q809" s="24"/>
    </row>
    <row r="810" spans="6:17" x14ac:dyDescent="0.2">
      <c r="F810" s="87"/>
      <c r="G810" s="299"/>
      <c r="H810" s="300"/>
      <c r="I810" s="317"/>
      <c r="J810" s="87"/>
      <c r="K810" s="300"/>
      <c r="L810" s="305"/>
      <c r="M810" s="306"/>
      <c r="N810" s="87"/>
      <c r="O810" s="87"/>
      <c r="P810" s="316"/>
      <c r="Q810" s="24"/>
    </row>
    <row r="811" spans="6:17" x14ac:dyDescent="0.2">
      <c r="F811" s="87"/>
      <c r="G811" s="299"/>
      <c r="H811" s="300"/>
      <c r="I811" s="317"/>
      <c r="J811" s="87"/>
      <c r="K811" s="300"/>
      <c r="L811" s="305"/>
      <c r="M811" s="306"/>
      <c r="N811" s="87"/>
      <c r="O811" s="87"/>
      <c r="P811" s="316"/>
      <c r="Q811" s="24"/>
    </row>
    <row r="812" spans="6:17" x14ac:dyDescent="0.2">
      <c r="F812" s="87"/>
      <c r="G812" s="299"/>
      <c r="H812" s="300"/>
      <c r="I812" s="317"/>
      <c r="J812" s="87"/>
      <c r="K812" s="300"/>
      <c r="L812" s="305"/>
      <c r="M812" s="306"/>
      <c r="N812" s="87"/>
      <c r="O812" s="87"/>
      <c r="P812" s="316"/>
      <c r="Q812" s="24"/>
    </row>
    <row r="813" spans="6:17" x14ac:dyDescent="0.2">
      <c r="F813" s="87"/>
      <c r="G813" s="299"/>
      <c r="H813" s="300"/>
      <c r="I813" s="317"/>
      <c r="J813" s="87"/>
      <c r="K813" s="300"/>
      <c r="L813" s="305"/>
      <c r="M813" s="306"/>
      <c r="N813" s="87"/>
      <c r="O813" s="87"/>
      <c r="P813" s="316"/>
      <c r="Q813" s="24"/>
    </row>
    <row r="814" spans="6:17" x14ac:dyDescent="0.2">
      <c r="F814" s="87"/>
      <c r="G814" s="299"/>
      <c r="H814" s="300"/>
      <c r="I814" s="317"/>
      <c r="J814" s="87"/>
      <c r="K814" s="300"/>
      <c r="L814" s="305"/>
      <c r="M814" s="306"/>
      <c r="N814" s="87"/>
      <c r="O814" s="87"/>
      <c r="P814" s="316"/>
      <c r="Q814" s="24"/>
    </row>
    <row r="815" spans="6:17" x14ac:dyDescent="0.2">
      <c r="F815" s="87"/>
      <c r="G815" s="299"/>
      <c r="H815" s="300"/>
      <c r="I815" s="317"/>
      <c r="J815" s="87"/>
      <c r="K815" s="300"/>
      <c r="L815" s="305"/>
      <c r="M815" s="306"/>
      <c r="N815" s="87"/>
      <c r="O815" s="87"/>
      <c r="P815" s="316"/>
      <c r="Q815" s="24"/>
    </row>
    <row r="816" spans="6:17" x14ac:dyDescent="0.2">
      <c r="F816" s="87"/>
      <c r="G816" s="87"/>
      <c r="H816" s="300"/>
      <c r="I816" s="317"/>
      <c r="J816" s="87"/>
      <c r="K816" s="300"/>
      <c r="L816" s="87"/>
      <c r="M816" s="306"/>
      <c r="N816" s="87"/>
      <c r="O816" s="87"/>
      <c r="P816" s="317"/>
      <c r="Q816" s="24"/>
    </row>
    <row r="817" spans="6:17" x14ac:dyDescent="0.2">
      <c r="F817" s="87"/>
      <c r="G817" s="299"/>
      <c r="H817" s="300"/>
      <c r="I817" s="317"/>
      <c r="J817" s="87"/>
      <c r="K817" s="300"/>
      <c r="L817" s="305"/>
      <c r="M817" s="306"/>
      <c r="N817" s="87"/>
      <c r="O817" s="87"/>
      <c r="P817" s="316"/>
      <c r="Q817" s="24"/>
    </row>
    <row r="818" spans="6:17" x14ac:dyDescent="0.2">
      <c r="F818" s="87"/>
      <c r="G818" s="299"/>
      <c r="H818" s="300"/>
      <c r="I818" s="317"/>
      <c r="J818" s="87"/>
      <c r="K818" s="300"/>
      <c r="L818" s="305"/>
      <c r="M818" s="306"/>
      <c r="N818" s="87"/>
      <c r="O818" s="87"/>
      <c r="P818" s="316"/>
      <c r="Q818" s="24"/>
    </row>
    <row r="819" spans="6:17" x14ac:dyDescent="0.2">
      <c r="F819" s="87"/>
      <c r="G819" s="299"/>
      <c r="H819" s="300"/>
      <c r="I819" s="317"/>
      <c r="J819" s="87"/>
      <c r="K819" s="300"/>
      <c r="L819" s="305"/>
      <c r="M819" s="306"/>
      <c r="N819" s="87"/>
      <c r="O819" s="87"/>
      <c r="P819" s="316"/>
      <c r="Q819" s="24"/>
    </row>
    <row r="820" spans="6:17" x14ac:dyDescent="0.2">
      <c r="F820" s="87"/>
      <c r="G820" s="299"/>
      <c r="H820" s="300"/>
      <c r="I820" s="317"/>
      <c r="J820" s="87"/>
      <c r="K820" s="300"/>
      <c r="L820" s="305"/>
      <c r="M820" s="306"/>
      <c r="N820" s="87"/>
      <c r="O820" s="87"/>
      <c r="P820" s="316"/>
      <c r="Q820" s="24"/>
    </row>
    <row r="821" spans="6:17" x14ac:dyDescent="0.2">
      <c r="F821" s="87"/>
      <c r="G821" s="87"/>
      <c r="H821" s="300"/>
      <c r="I821" s="317"/>
      <c r="J821" s="87"/>
      <c r="K821" s="300"/>
      <c r="L821" s="87"/>
      <c r="M821" s="306"/>
      <c r="N821" s="87"/>
      <c r="O821" s="87"/>
      <c r="P821" s="317"/>
      <c r="Q821" s="24"/>
    </row>
    <row r="822" spans="6:17" x14ac:dyDescent="0.2">
      <c r="F822" s="87"/>
      <c r="G822" s="299"/>
      <c r="H822" s="300"/>
      <c r="I822" s="317"/>
      <c r="J822" s="87"/>
      <c r="K822" s="300"/>
      <c r="L822" s="305"/>
      <c r="M822" s="306"/>
      <c r="N822" s="87"/>
      <c r="O822" s="87"/>
      <c r="P822" s="316"/>
      <c r="Q822" s="24"/>
    </row>
    <row r="823" spans="6:17" x14ac:dyDescent="0.2">
      <c r="F823" s="87"/>
      <c r="G823" s="87"/>
      <c r="H823" s="300"/>
      <c r="I823" s="317"/>
      <c r="J823" s="87"/>
      <c r="K823" s="300"/>
      <c r="L823" s="87"/>
      <c r="M823" s="306"/>
      <c r="N823" s="87"/>
      <c r="O823" s="87"/>
      <c r="P823" s="317"/>
      <c r="Q823" s="24"/>
    </row>
    <row r="824" spans="6:17" x14ac:dyDescent="0.2">
      <c r="F824" s="87"/>
      <c r="G824" s="87"/>
      <c r="H824" s="300"/>
      <c r="I824" s="317"/>
      <c r="J824" s="87"/>
      <c r="K824" s="300"/>
      <c r="L824" s="87"/>
      <c r="M824" s="306"/>
      <c r="N824" s="87"/>
      <c r="O824" s="87"/>
      <c r="P824" s="317"/>
      <c r="Q824" s="24"/>
    </row>
    <row r="825" spans="6:17" x14ac:dyDescent="0.2">
      <c r="F825" s="87"/>
      <c r="G825" s="87"/>
      <c r="H825" s="300"/>
      <c r="I825" s="317"/>
      <c r="J825" s="87"/>
      <c r="K825" s="300"/>
      <c r="L825" s="87"/>
      <c r="M825" s="306"/>
      <c r="N825" s="87"/>
      <c r="O825" s="87"/>
      <c r="P825" s="317"/>
      <c r="Q825" s="24"/>
    </row>
    <row r="826" spans="6:17" x14ac:dyDescent="0.2">
      <c r="F826" s="87"/>
      <c r="G826" s="299"/>
      <c r="H826" s="300"/>
      <c r="I826" s="317"/>
      <c r="J826" s="87"/>
      <c r="K826" s="300"/>
      <c r="L826" s="305"/>
      <c r="M826" s="306"/>
      <c r="N826" s="87"/>
      <c r="O826" s="87"/>
      <c r="P826" s="316"/>
      <c r="Q826" s="24"/>
    </row>
    <row r="827" spans="6:17" x14ac:dyDescent="0.2">
      <c r="F827" s="87"/>
      <c r="G827" s="299"/>
      <c r="H827" s="300"/>
      <c r="I827" s="317"/>
      <c r="J827" s="87"/>
      <c r="K827" s="300"/>
      <c r="L827" s="305"/>
      <c r="M827" s="306"/>
      <c r="N827" s="87"/>
      <c r="O827" s="87"/>
      <c r="P827" s="316"/>
      <c r="Q827" s="24"/>
    </row>
    <row r="828" spans="6:17" x14ac:dyDescent="0.2">
      <c r="F828" s="87"/>
      <c r="G828" s="87"/>
      <c r="H828" s="300"/>
      <c r="I828" s="317"/>
      <c r="J828" s="87"/>
      <c r="K828" s="300"/>
      <c r="L828" s="87"/>
      <c r="M828" s="306"/>
      <c r="N828" s="87"/>
      <c r="O828" s="87"/>
      <c r="P828" s="317"/>
      <c r="Q828" s="24"/>
    </row>
    <row r="829" spans="6:17" x14ac:dyDescent="0.2">
      <c r="F829" s="87"/>
      <c r="G829" s="87"/>
      <c r="H829" s="300"/>
      <c r="I829" s="317"/>
      <c r="J829" s="87"/>
      <c r="K829" s="300"/>
      <c r="L829" s="87"/>
      <c r="M829" s="306"/>
      <c r="N829" s="87"/>
      <c r="O829" s="87"/>
      <c r="P829" s="317"/>
      <c r="Q829" s="24"/>
    </row>
    <row r="830" spans="6:17" x14ac:dyDescent="0.2">
      <c r="F830" s="87"/>
      <c r="G830" s="87"/>
      <c r="H830" s="300"/>
      <c r="I830" s="317"/>
      <c r="J830" s="87"/>
      <c r="K830" s="300"/>
      <c r="L830" s="87"/>
      <c r="M830" s="299"/>
      <c r="N830" s="87"/>
      <c r="O830" s="87"/>
      <c r="P830" s="317"/>
      <c r="Q830" s="24"/>
    </row>
    <row r="831" spans="6:17" x14ac:dyDescent="0.2">
      <c r="F831" s="87"/>
      <c r="G831" s="87"/>
      <c r="H831" s="300"/>
      <c r="I831" s="317"/>
      <c r="J831" s="87"/>
      <c r="K831" s="300"/>
      <c r="L831" s="87"/>
      <c r="M831" s="299"/>
      <c r="N831" s="87"/>
      <c r="O831" s="87"/>
      <c r="P831" s="317"/>
      <c r="Q831" s="24"/>
    </row>
    <row r="832" spans="6:17" x14ac:dyDescent="0.2">
      <c r="F832" s="87"/>
      <c r="G832" s="87"/>
      <c r="H832" s="300"/>
      <c r="I832" s="317"/>
      <c r="J832" s="87"/>
      <c r="K832" s="300"/>
      <c r="L832" s="87"/>
      <c r="M832" s="299"/>
      <c r="N832" s="87"/>
      <c r="O832" s="87"/>
      <c r="P832" s="317"/>
      <c r="Q832" s="24"/>
    </row>
    <row r="833" spans="6:17" x14ac:dyDescent="0.2">
      <c r="F833" s="87"/>
      <c r="G833" s="299"/>
      <c r="H833" s="300"/>
      <c r="I833" s="317"/>
      <c r="J833" s="87"/>
      <c r="K833" s="300"/>
      <c r="L833" s="305"/>
      <c r="M833" s="306"/>
      <c r="N833" s="87"/>
      <c r="O833" s="87"/>
      <c r="P833" s="316"/>
      <c r="Q833" s="24"/>
    </row>
    <row r="834" spans="6:17" x14ac:dyDescent="0.2">
      <c r="F834" s="87"/>
      <c r="G834" s="299"/>
      <c r="H834" s="300"/>
      <c r="I834" s="317"/>
      <c r="J834" s="87"/>
      <c r="K834" s="300"/>
      <c r="L834" s="305"/>
      <c r="M834" s="306"/>
      <c r="N834" s="87"/>
      <c r="O834" s="87"/>
      <c r="P834" s="316"/>
      <c r="Q834" s="24"/>
    </row>
    <row r="835" spans="6:17" x14ac:dyDescent="0.2">
      <c r="F835" s="87"/>
      <c r="G835" s="299"/>
      <c r="H835" s="300"/>
      <c r="I835" s="317"/>
      <c r="J835" s="87"/>
      <c r="K835" s="300"/>
      <c r="L835" s="305"/>
      <c r="M835" s="306"/>
      <c r="N835" s="87"/>
      <c r="O835" s="87"/>
      <c r="P835" s="316"/>
      <c r="Q835" s="24"/>
    </row>
    <row r="836" spans="6:17" x14ac:dyDescent="0.2">
      <c r="F836" s="87"/>
      <c r="G836" s="299"/>
      <c r="H836" s="300"/>
      <c r="I836" s="317"/>
      <c r="J836" s="87"/>
      <c r="K836" s="300"/>
      <c r="L836" s="305"/>
      <c r="M836" s="306"/>
      <c r="N836" s="87"/>
      <c r="O836" s="87"/>
      <c r="P836" s="316"/>
      <c r="Q836" s="24"/>
    </row>
    <row r="837" spans="6:17" x14ac:dyDescent="0.2">
      <c r="F837" s="87"/>
      <c r="G837" s="299"/>
      <c r="H837" s="300"/>
      <c r="I837" s="317"/>
      <c r="J837" s="87"/>
      <c r="K837" s="300"/>
      <c r="L837" s="305"/>
      <c r="M837" s="306"/>
      <c r="N837" s="87"/>
      <c r="O837" s="87"/>
      <c r="P837" s="316"/>
      <c r="Q837" s="24"/>
    </row>
    <row r="838" spans="6:17" x14ac:dyDescent="0.2">
      <c r="F838" s="87"/>
      <c r="G838" s="299"/>
      <c r="H838" s="300"/>
      <c r="I838" s="317"/>
      <c r="J838" s="87"/>
      <c r="K838" s="300"/>
      <c r="L838" s="305"/>
      <c r="M838" s="306"/>
      <c r="N838" s="87"/>
      <c r="O838" s="87"/>
      <c r="P838" s="316"/>
      <c r="Q838" s="24"/>
    </row>
    <row r="839" spans="6:17" x14ac:dyDescent="0.2">
      <c r="F839" s="87"/>
      <c r="G839" s="299"/>
      <c r="H839" s="300"/>
      <c r="I839" s="317"/>
      <c r="J839" s="87"/>
      <c r="K839" s="300"/>
      <c r="L839" s="305"/>
      <c r="M839" s="306"/>
      <c r="N839" s="87"/>
      <c r="O839" s="87"/>
      <c r="P839" s="316"/>
      <c r="Q839" s="24"/>
    </row>
    <row r="840" spans="6:17" x14ac:dyDescent="0.2">
      <c r="F840" s="87"/>
      <c r="G840" s="299"/>
      <c r="H840" s="300"/>
      <c r="I840" s="317"/>
      <c r="J840" s="87"/>
      <c r="K840" s="300"/>
      <c r="L840" s="305"/>
      <c r="M840" s="306"/>
      <c r="N840" s="87"/>
      <c r="O840" s="87"/>
      <c r="P840" s="316"/>
      <c r="Q840" s="24"/>
    </row>
    <row r="841" spans="6:17" x14ac:dyDescent="0.2">
      <c r="F841" s="87"/>
      <c r="G841" s="299"/>
      <c r="H841" s="300"/>
      <c r="I841" s="317"/>
      <c r="J841" s="87"/>
      <c r="K841" s="300"/>
      <c r="L841" s="305"/>
      <c r="M841" s="306"/>
      <c r="N841" s="87"/>
      <c r="O841" s="87"/>
      <c r="P841" s="316"/>
      <c r="Q841" s="24"/>
    </row>
    <row r="842" spans="6:17" x14ac:dyDescent="0.2">
      <c r="F842" s="87"/>
      <c r="G842" s="299"/>
      <c r="H842" s="300"/>
      <c r="I842" s="317"/>
      <c r="J842" s="87"/>
      <c r="K842" s="300"/>
      <c r="L842" s="305"/>
      <c r="M842" s="306"/>
      <c r="N842" s="87"/>
      <c r="O842" s="87"/>
      <c r="P842" s="316"/>
      <c r="Q842" s="24"/>
    </row>
    <row r="843" spans="6:17" x14ac:dyDescent="0.2">
      <c r="F843" s="87"/>
      <c r="G843" s="299"/>
      <c r="H843" s="300"/>
      <c r="I843" s="317"/>
      <c r="J843" s="87"/>
      <c r="K843" s="300"/>
      <c r="L843" s="305"/>
      <c r="M843" s="306"/>
      <c r="N843" s="87"/>
      <c r="O843" s="87"/>
      <c r="P843" s="316"/>
      <c r="Q843" s="24"/>
    </row>
    <row r="844" spans="6:17" x14ac:dyDescent="0.2">
      <c r="F844" s="87"/>
      <c r="G844" s="299"/>
      <c r="H844" s="300"/>
      <c r="I844" s="317"/>
      <c r="J844" s="87"/>
      <c r="K844" s="300"/>
      <c r="L844" s="305"/>
      <c r="M844" s="306"/>
      <c r="N844" s="87"/>
      <c r="O844" s="87"/>
      <c r="P844" s="316"/>
      <c r="Q844" s="24"/>
    </row>
    <row r="845" spans="6:17" x14ac:dyDescent="0.2">
      <c r="F845" s="87"/>
      <c r="G845" s="299"/>
      <c r="H845" s="300"/>
      <c r="I845" s="317"/>
      <c r="J845" s="87"/>
      <c r="K845" s="300"/>
      <c r="L845" s="305"/>
      <c r="M845" s="306"/>
      <c r="N845" s="87"/>
      <c r="O845" s="87"/>
      <c r="P845" s="316"/>
      <c r="Q845" s="24"/>
    </row>
    <row r="846" spans="6:17" x14ac:dyDescent="0.2">
      <c r="F846" s="87"/>
      <c r="G846" s="299"/>
      <c r="H846" s="300"/>
      <c r="I846" s="317"/>
      <c r="J846" s="87"/>
      <c r="K846" s="300"/>
      <c r="L846" s="305"/>
      <c r="M846" s="306"/>
      <c r="N846" s="87"/>
      <c r="O846" s="87"/>
      <c r="P846" s="316"/>
      <c r="Q846" s="24"/>
    </row>
    <row r="847" spans="6:17" x14ac:dyDescent="0.2">
      <c r="F847" s="87"/>
      <c r="G847" s="299"/>
      <c r="H847" s="300"/>
      <c r="I847" s="317"/>
      <c r="J847" s="87"/>
      <c r="K847" s="300"/>
      <c r="L847" s="305"/>
      <c r="M847" s="306"/>
      <c r="N847" s="87"/>
      <c r="O847" s="87"/>
      <c r="P847" s="316"/>
      <c r="Q847" s="24"/>
    </row>
    <row r="848" spans="6:17" x14ac:dyDescent="0.2">
      <c r="F848" s="87"/>
      <c r="G848" s="299"/>
      <c r="H848" s="300"/>
      <c r="I848" s="317"/>
      <c r="J848" s="87"/>
      <c r="K848" s="300"/>
      <c r="L848" s="305"/>
      <c r="M848" s="306"/>
      <c r="N848" s="87"/>
      <c r="O848" s="87"/>
      <c r="P848" s="316"/>
      <c r="Q848" s="24"/>
    </row>
    <row r="849" spans="6:17" x14ac:dyDescent="0.2">
      <c r="F849" s="87"/>
      <c r="G849" s="299"/>
      <c r="H849" s="300"/>
      <c r="I849" s="317"/>
      <c r="J849" s="87"/>
      <c r="K849" s="300"/>
      <c r="L849" s="305"/>
      <c r="M849" s="306"/>
      <c r="N849" s="87"/>
      <c r="O849" s="87"/>
      <c r="P849" s="316"/>
      <c r="Q849" s="24"/>
    </row>
    <row r="850" spans="6:17" x14ac:dyDescent="0.2">
      <c r="F850" s="87"/>
      <c r="G850" s="299"/>
      <c r="H850" s="300"/>
      <c r="I850" s="317"/>
      <c r="J850" s="87"/>
      <c r="K850" s="300"/>
      <c r="L850" s="305"/>
      <c r="M850" s="306"/>
      <c r="N850" s="87"/>
      <c r="O850" s="87"/>
      <c r="P850" s="316"/>
      <c r="Q850" s="24"/>
    </row>
    <row r="851" spans="6:17" x14ac:dyDescent="0.2">
      <c r="F851" s="87"/>
      <c r="G851" s="87"/>
      <c r="H851" s="300"/>
      <c r="I851" s="317"/>
      <c r="J851" s="87"/>
      <c r="K851" s="300"/>
      <c r="L851" s="87"/>
      <c r="M851" s="306"/>
      <c r="N851" s="87"/>
      <c r="O851" s="87"/>
      <c r="P851" s="317"/>
      <c r="Q851" s="24"/>
    </row>
    <row r="852" spans="6:17" x14ac:dyDescent="0.2">
      <c r="F852" s="87"/>
      <c r="G852" s="299"/>
      <c r="H852" s="300"/>
      <c r="I852" s="317"/>
      <c r="J852" s="87"/>
      <c r="K852" s="300"/>
      <c r="L852" s="305"/>
      <c r="M852" s="306"/>
      <c r="N852" s="87"/>
      <c r="O852" s="87"/>
      <c r="P852" s="316"/>
      <c r="Q852" s="24"/>
    </row>
    <row r="853" spans="6:17" x14ac:dyDescent="0.2">
      <c r="F853" s="87"/>
      <c r="G853" s="87"/>
      <c r="H853" s="300"/>
      <c r="I853" s="317"/>
      <c r="J853" s="87"/>
      <c r="K853" s="300"/>
      <c r="L853" s="87"/>
      <c r="M853" s="306"/>
      <c r="N853" s="87"/>
      <c r="O853" s="87"/>
      <c r="P853" s="317"/>
      <c r="Q853" s="24"/>
    </row>
    <row r="854" spans="6:17" x14ac:dyDescent="0.2">
      <c r="F854" s="87"/>
      <c r="G854" s="87"/>
      <c r="H854" s="300"/>
      <c r="I854" s="317"/>
      <c r="J854" s="87"/>
      <c r="K854" s="300"/>
      <c r="L854" s="87"/>
      <c r="M854" s="306"/>
      <c r="N854" s="87"/>
      <c r="O854" s="87"/>
      <c r="P854" s="317"/>
      <c r="Q854" s="24"/>
    </row>
    <row r="855" spans="6:17" x14ac:dyDescent="0.2">
      <c r="F855" s="87"/>
      <c r="G855" s="299"/>
      <c r="H855" s="300"/>
      <c r="I855" s="317"/>
      <c r="J855" s="87"/>
      <c r="K855" s="300"/>
      <c r="L855" s="305"/>
      <c r="M855" s="306"/>
      <c r="N855" s="87"/>
      <c r="O855" s="87"/>
      <c r="P855" s="316"/>
      <c r="Q855" s="24"/>
    </row>
    <row r="856" spans="6:17" x14ac:dyDescent="0.2">
      <c r="F856" s="87"/>
      <c r="G856" s="87"/>
      <c r="H856" s="300"/>
      <c r="I856" s="317"/>
      <c r="J856" s="87"/>
      <c r="K856" s="300"/>
      <c r="L856" s="87"/>
      <c r="M856" s="299"/>
      <c r="N856" s="87"/>
      <c r="O856" s="87"/>
      <c r="P856" s="317"/>
      <c r="Q856" s="24"/>
    </row>
    <row r="857" spans="6:17" x14ac:dyDescent="0.2">
      <c r="F857" s="87"/>
      <c r="G857" s="87"/>
      <c r="H857" s="300"/>
      <c r="I857" s="317"/>
      <c r="J857" s="87"/>
      <c r="K857" s="300"/>
      <c r="L857" s="87"/>
      <c r="M857" s="299"/>
      <c r="N857" s="87"/>
      <c r="O857" s="87"/>
      <c r="P857" s="317"/>
      <c r="Q857" s="24"/>
    </row>
    <row r="858" spans="6:17" x14ac:dyDescent="0.2">
      <c r="F858" s="87"/>
      <c r="G858" s="87"/>
      <c r="H858" s="300"/>
      <c r="I858" s="317"/>
      <c r="J858" s="87"/>
      <c r="K858" s="300"/>
      <c r="L858" s="87"/>
      <c r="M858" s="299"/>
      <c r="N858" s="87"/>
      <c r="O858" s="87"/>
      <c r="P858" s="317"/>
      <c r="Q858" s="24"/>
    </row>
    <row r="859" spans="6:17" x14ac:dyDescent="0.2">
      <c r="F859" s="87"/>
      <c r="G859" s="87"/>
      <c r="H859" s="300"/>
      <c r="I859" s="317"/>
      <c r="J859" s="87"/>
      <c r="K859" s="300"/>
      <c r="L859" s="87"/>
      <c r="M859" s="299"/>
      <c r="N859" s="87"/>
      <c r="O859" s="87"/>
      <c r="P859" s="317"/>
      <c r="Q859" s="24"/>
    </row>
    <row r="860" spans="6:17" x14ac:dyDescent="0.2">
      <c r="F860" s="87"/>
      <c r="G860" s="87"/>
      <c r="H860" s="300"/>
      <c r="I860" s="317"/>
      <c r="J860" s="87"/>
      <c r="K860" s="300"/>
      <c r="L860" s="87"/>
      <c r="M860" s="299"/>
      <c r="N860" s="87"/>
      <c r="O860" s="87"/>
      <c r="P860" s="317"/>
      <c r="Q860" s="24"/>
    </row>
    <row r="861" spans="6:17" x14ac:dyDescent="0.2">
      <c r="F861" s="87"/>
      <c r="G861" s="87"/>
      <c r="H861" s="300"/>
      <c r="I861" s="317"/>
      <c r="J861" s="87"/>
      <c r="K861" s="300"/>
      <c r="L861" s="87"/>
      <c r="M861" s="299"/>
      <c r="N861" s="87"/>
      <c r="O861" s="87"/>
      <c r="P861" s="317"/>
      <c r="Q861" s="24"/>
    </row>
    <row r="862" spans="6:17" x14ac:dyDescent="0.2">
      <c r="F862" s="87"/>
      <c r="G862" s="87"/>
      <c r="H862" s="300"/>
      <c r="I862" s="317"/>
      <c r="J862" s="87"/>
      <c r="K862" s="300"/>
      <c r="L862" s="87"/>
      <c r="M862" s="299"/>
      <c r="N862" s="87"/>
      <c r="O862" s="87"/>
      <c r="P862" s="317"/>
      <c r="Q862" s="24"/>
    </row>
    <row r="863" spans="6:17" x14ac:dyDescent="0.2">
      <c r="F863" s="87"/>
      <c r="G863" s="87"/>
      <c r="H863" s="300"/>
      <c r="I863" s="317"/>
      <c r="J863" s="87"/>
      <c r="K863" s="300"/>
      <c r="L863" s="87"/>
      <c r="M863" s="299"/>
      <c r="N863" s="87"/>
      <c r="O863" s="87"/>
      <c r="P863" s="317"/>
      <c r="Q863" s="24"/>
    </row>
    <row r="864" spans="6:17" x14ac:dyDescent="0.2">
      <c r="F864" s="87"/>
      <c r="G864" s="299"/>
      <c r="H864" s="300"/>
      <c r="I864" s="317"/>
      <c r="J864" s="87"/>
      <c r="K864" s="300"/>
      <c r="L864" s="305"/>
      <c r="M864" s="306"/>
      <c r="N864" s="87"/>
      <c r="O864" s="87"/>
      <c r="P864" s="316"/>
      <c r="Q864" s="24"/>
    </row>
    <row r="865" spans="6:17" x14ac:dyDescent="0.2">
      <c r="F865" s="87"/>
      <c r="G865" s="299"/>
      <c r="H865" s="300"/>
      <c r="I865" s="317"/>
      <c r="J865" s="87"/>
      <c r="K865" s="300"/>
      <c r="L865" s="305"/>
      <c r="M865" s="306"/>
      <c r="N865" s="87"/>
      <c r="O865" s="87"/>
      <c r="P865" s="316"/>
      <c r="Q865" s="24"/>
    </row>
    <row r="866" spans="6:17" x14ac:dyDescent="0.2">
      <c r="F866" s="87"/>
      <c r="G866" s="299"/>
      <c r="H866" s="300"/>
      <c r="I866" s="317"/>
      <c r="J866" s="87"/>
      <c r="K866" s="300"/>
      <c r="L866" s="305"/>
      <c r="M866" s="306"/>
      <c r="N866" s="87"/>
      <c r="O866" s="87"/>
      <c r="P866" s="316"/>
      <c r="Q866" s="24"/>
    </row>
    <row r="867" spans="6:17" x14ac:dyDescent="0.2">
      <c r="F867" s="87"/>
      <c r="G867" s="87"/>
      <c r="H867" s="300"/>
      <c r="I867" s="317"/>
      <c r="J867" s="87"/>
      <c r="K867" s="300"/>
      <c r="L867" s="87"/>
      <c r="M867" s="306"/>
      <c r="N867" s="87"/>
      <c r="O867" s="87"/>
      <c r="P867" s="317"/>
      <c r="Q867" s="24"/>
    </row>
    <row r="868" spans="6:17" x14ac:dyDescent="0.2">
      <c r="F868" s="87"/>
      <c r="G868" s="299"/>
      <c r="H868" s="300"/>
      <c r="I868" s="317"/>
      <c r="J868" s="87"/>
      <c r="K868" s="300"/>
      <c r="L868" s="305"/>
      <c r="M868" s="306"/>
      <c r="N868" s="87"/>
      <c r="O868" s="87"/>
      <c r="P868" s="316"/>
      <c r="Q868" s="24"/>
    </row>
    <row r="869" spans="6:17" x14ac:dyDescent="0.2">
      <c r="F869" s="87"/>
      <c r="G869" s="299"/>
      <c r="H869" s="300"/>
      <c r="I869" s="317"/>
      <c r="J869" s="87"/>
      <c r="K869" s="300"/>
      <c r="L869" s="305"/>
      <c r="M869" s="306"/>
      <c r="N869" s="87"/>
      <c r="O869" s="87"/>
      <c r="P869" s="316"/>
      <c r="Q869" s="24"/>
    </row>
    <row r="870" spans="6:17" x14ac:dyDescent="0.2">
      <c r="F870" s="87"/>
      <c r="G870" s="299"/>
      <c r="H870" s="300"/>
      <c r="I870" s="317"/>
      <c r="J870" s="87"/>
      <c r="K870" s="300"/>
      <c r="L870" s="305"/>
      <c r="M870" s="306"/>
      <c r="N870" s="87"/>
      <c r="O870" s="87"/>
      <c r="P870" s="316"/>
      <c r="Q870" s="24"/>
    </row>
    <row r="871" spans="6:17" x14ac:dyDescent="0.2">
      <c r="F871" s="87"/>
      <c r="G871" s="299"/>
      <c r="H871" s="300"/>
      <c r="I871" s="317"/>
      <c r="J871" s="87"/>
      <c r="K871" s="300"/>
      <c r="L871" s="305"/>
      <c r="M871" s="306"/>
      <c r="N871" s="87"/>
      <c r="O871" s="87"/>
      <c r="P871" s="316"/>
      <c r="Q871" s="24"/>
    </row>
    <row r="872" spans="6:17" x14ac:dyDescent="0.2">
      <c r="F872" s="87"/>
      <c r="G872" s="299"/>
      <c r="H872" s="300"/>
      <c r="I872" s="317"/>
      <c r="J872" s="87"/>
      <c r="K872" s="300"/>
      <c r="L872" s="305"/>
      <c r="M872" s="306"/>
      <c r="N872" s="87"/>
      <c r="O872" s="87"/>
      <c r="P872" s="316"/>
      <c r="Q872" s="24"/>
    </row>
    <row r="873" spans="6:17" x14ac:dyDescent="0.2">
      <c r="F873" s="87"/>
      <c r="G873" s="299"/>
      <c r="H873" s="300"/>
      <c r="I873" s="317"/>
      <c r="J873" s="87"/>
      <c r="K873" s="300"/>
      <c r="L873" s="305"/>
      <c r="M873" s="306"/>
      <c r="N873" s="87"/>
      <c r="O873" s="87"/>
      <c r="P873" s="316"/>
      <c r="Q873" s="24"/>
    </row>
    <row r="874" spans="6:17" x14ac:dyDescent="0.2">
      <c r="F874" s="87"/>
      <c r="G874" s="299"/>
      <c r="H874" s="300"/>
      <c r="I874" s="317"/>
      <c r="J874" s="87"/>
      <c r="K874" s="300"/>
      <c r="L874" s="305"/>
      <c r="M874" s="306"/>
      <c r="N874" s="87"/>
      <c r="O874" s="87"/>
      <c r="P874" s="316"/>
      <c r="Q874" s="24"/>
    </row>
    <row r="875" spans="6:17" x14ac:dyDescent="0.2">
      <c r="F875" s="87"/>
      <c r="G875" s="299"/>
      <c r="H875" s="300"/>
      <c r="I875" s="317"/>
      <c r="J875" s="87"/>
      <c r="K875" s="300"/>
      <c r="L875" s="305"/>
      <c r="M875" s="306"/>
      <c r="N875" s="87"/>
      <c r="O875" s="87"/>
      <c r="P875" s="316"/>
      <c r="Q875" s="24"/>
    </row>
    <row r="876" spans="6:17" x14ac:dyDescent="0.2">
      <c r="F876" s="87"/>
      <c r="G876" s="299"/>
      <c r="H876" s="300"/>
      <c r="I876" s="317"/>
      <c r="J876" s="87"/>
      <c r="K876" s="300"/>
      <c r="L876" s="305"/>
      <c r="M876" s="306"/>
      <c r="N876" s="87"/>
      <c r="O876" s="87"/>
      <c r="P876" s="316"/>
      <c r="Q876" s="24"/>
    </row>
    <row r="877" spans="6:17" x14ac:dyDescent="0.2">
      <c r="F877" s="87"/>
      <c r="G877" s="299"/>
      <c r="H877" s="300"/>
      <c r="I877" s="317"/>
      <c r="J877" s="87"/>
      <c r="K877" s="300"/>
      <c r="L877" s="305"/>
      <c r="M877" s="306"/>
      <c r="N877" s="87"/>
      <c r="O877" s="87"/>
      <c r="P877" s="316"/>
      <c r="Q877" s="24"/>
    </row>
    <row r="878" spans="6:17" x14ac:dyDescent="0.2">
      <c r="F878" s="87"/>
      <c r="G878" s="299"/>
      <c r="H878" s="300"/>
      <c r="I878" s="317"/>
      <c r="J878" s="87"/>
      <c r="K878" s="300"/>
      <c r="L878" s="305"/>
      <c r="M878" s="306"/>
      <c r="N878" s="87"/>
      <c r="O878" s="87"/>
      <c r="P878" s="316"/>
      <c r="Q878" s="24"/>
    </row>
    <row r="879" spans="6:17" x14ac:dyDescent="0.2">
      <c r="F879" s="87"/>
      <c r="G879" s="299"/>
      <c r="H879" s="300"/>
      <c r="I879" s="317"/>
      <c r="J879" s="87"/>
      <c r="K879" s="300"/>
      <c r="L879" s="305"/>
      <c r="M879" s="306"/>
      <c r="N879" s="87"/>
      <c r="O879" s="87"/>
      <c r="P879" s="316"/>
      <c r="Q879" s="24"/>
    </row>
    <row r="880" spans="6:17" x14ac:dyDescent="0.2">
      <c r="F880" s="87"/>
      <c r="G880" s="299"/>
      <c r="H880" s="300"/>
      <c r="I880" s="317"/>
      <c r="J880" s="87"/>
      <c r="K880" s="300"/>
      <c r="L880" s="305"/>
      <c r="M880" s="306"/>
      <c r="N880" s="87"/>
      <c r="O880" s="87"/>
      <c r="P880" s="316"/>
      <c r="Q880" s="24"/>
    </row>
    <row r="881" spans="6:17" x14ac:dyDescent="0.2">
      <c r="F881" s="87"/>
      <c r="G881" s="299"/>
      <c r="H881" s="300"/>
      <c r="I881" s="317"/>
      <c r="J881" s="87"/>
      <c r="K881" s="300"/>
      <c r="L881" s="305"/>
      <c r="M881" s="306"/>
      <c r="N881" s="87"/>
      <c r="O881" s="87"/>
      <c r="P881" s="316"/>
      <c r="Q881" s="24"/>
    </row>
    <row r="882" spans="6:17" x14ac:dyDescent="0.2">
      <c r="F882" s="87"/>
      <c r="G882" s="299"/>
      <c r="H882" s="300"/>
      <c r="I882" s="317"/>
      <c r="J882" s="87"/>
      <c r="K882" s="300"/>
      <c r="L882" s="305"/>
      <c r="M882" s="306"/>
      <c r="N882" s="87"/>
      <c r="O882" s="87"/>
      <c r="P882" s="316"/>
      <c r="Q882" s="24"/>
    </row>
    <row r="883" spans="6:17" x14ac:dyDescent="0.2">
      <c r="F883" s="87"/>
      <c r="G883" s="299"/>
      <c r="H883" s="300"/>
      <c r="I883" s="317"/>
      <c r="J883" s="87"/>
      <c r="K883" s="300"/>
      <c r="L883" s="305"/>
      <c r="M883" s="306"/>
      <c r="N883" s="87"/>
      <c r="O883" s="87"/>
      <c r="P883" s="316"/>
      <c r="Q883" s="24"/>
    </row>
    <row r="884" spans="6:17" x14ac:dyDescent="0.2">
      <c r="F884" s="87"/>
      <c r="G884" s="299"/>
      <c r="H884" s="300"/>
      <c r="I884" s="317"/>
      <c r="J884" s="87"/>
      <c r="K884" s="300"/>
      <c r="L884" s="305"/>
      <c r="M884" s="306"/>
      <c r="N884" s="87"/>
      <c r="O884" s="87"/>
      <c r="P884" s="316"/>
      <c r="Q884" s="24"/>
    </row>
    <row r="885" spans="6:17" x14ac:dyDescent="0.2">
      <c r="F885" s="87"/>
      <c r="G885" s="299"/>
      <c r="H885" s="300"/>
      <c r="I885" s="317"/>
      <c r="J885" s="87"/>
      <c r="K885" s="300"/>
      <c r="L885" s="305"/>
      <c r="M885" s="306"/>
      <c r="N885" s="87"/>
      <c r="O885" s="87"/>
      <c r="P885" s="316"/>
      <c r="Q885" s="24"/>
    </row>
    <row r="886" spans="6:17" x14ac:dyDescent="0.2">
      <c r="F886" s="87"/>
      <c r="G886" s="299"/>
      <c r="H886" s="300"/>
      <c r="I886" s="317"/>
      <c r="J886" s="87"/>
      <c r="K886" s="300"/>
      <c r="L886" s="305"/>
      <c r="M886" s="306"/>
      <c r="N886" s="87"/>
      <c r="O886" s="87"/>
      <c r="P886" s="316"/>
      <c r="Q886" s="24"/>
    </row>
    <row r="887" spans="6:17" x14ac:dyDescent="0.2">
      <c r="F887" s="87"/>
      <c r="G887" s="299"/>
      <c r="H887" s="300"/>
      <c r="I887" s="317"/>
      <c r="J887" s="87"/>
      <c r="K887" s="300"/>
      <c r="L887" s="305"/>
      <c r="M887" s="306"/>
      <c r="N887" s="87"/>
      <c r="O887" s="87"/>
      <c r="P887" s="316"/>
      <c r="Q887" s="24"/>
    </row>
    <row r="888" spans="6:17" x14ac:dyDescent="0.2">
      <c r="F888" s="87"/>
      <c r="G888" s="299"/>
      <c r="H888" s="300"/>
      <c r="I888" s="317"/>
      <c r="J888" s="87"/>
      <c r="K888" s="300"/>
      <c r="L888" s="305"/>
      <c r="M888" s="306"/>
      <c r="N888" s="87"/>
      <c r="O888" s="87"/>
      <c r="P888" s="316"/>
      <c r="Q888" s="24"/>
    </row>
    <row r="889" spans="6:17" x14ac:dyDescent="0.2">
      <c r="F889" s="87"/>
      <c r="G889" s="299"/>
      <c r="H889" s="300"/>
      <c r="I889" s="317"/>
      <c r="J889" s="87"/>
      <c r="K889" s="300"/>
      <c r="L889" s="305"/>
      <c r="M889" s="306"/>
      <c r="N889" s="87"/>
      <c r="O889" s="87"/>
      <c r="P889" s="316"/>
      <c r="Q889" s="24"/>
    </row>
    <row r="890" spans="6:17" x14ac:dyDescent="0.2">
      <c r="F890" s="87"/>
      <c r="G890" s="299"/>
      <c r="H890" s="300"/>
      <c r="I890" s="317"/>
      <c r="J890" s="87"/>
      <c r="K890" s="300"/>
      <c r="L890" s="305"/>
      <c r="M890" s="306"/>
      <c r="N890" s="87"/>
      <c r="O890" s="87"/>
      <c r="P890" s="316"/>
      <c r="Q890" s="24"/>
    </row>
    <row r="891" spans="6:17" x14ac:dyDescent="0.2">
      <c r="F891" s="87"/>
      <c r="G891" s="87"/>
      <c r="H891" s="300"/>
      <c r="I891" s="317"/>
      <c r="J891" s="87"/>
      <c r="K891" s="300"/>
      <c r="L891" s="87"/>
      <c r="M891" s="299"/>
      <c r="N891" s="87"/>
      <c r="O891" s="87"/>
      <c r="P891" s="317"/>
      <c r="Q891" s="24"/>
    </row>
    <row r="892" spans="6:17" x14ac:dyDescent="0.2">
      <c r="F892" s="87"/>
      <c r="G892" s="87"/>
      <c r="H892" s="300"/>
      <c r="I892" s="317"/>
      <c r="J892" s="87"/>
      <c r="K892" s="300"/>
      <c r="L892" s="87"/>
      <c r="M892" s="299"/>
      <c r="N892" s="87"/>
      <c r="O892" s="87"/>
      <c r="P892" s="317"/>
      <c r="Q892" s="24"/>
    </row>
    <row r="893" spans="6:17" x14ac:dyDescent="0.2">
      <c r="F893" s="87"/>
      <c r="G893" s="299"/>
      <c r="H893" s="300"/>
      <c r="I893" s="317"/>
      <c r="J893" s="87"/>
      <c r="K893" s="300"/>
      <c r="L893" s="305"/>
      <c r="M893" s="306"/>
      <c r="N893" s="87"/>
      <c r="O893" s="87"/>
      <c r="P893" s="316"/>
      <c r="Q893" s="24"/>
    </row>
    <row r="894" spans="6:17" x14ac:dyDescent="0.2">
      <c r="F894" s="87"/>
      <c r="G894" s="299"/>
      <c r="H894" s="300"/>
      <c r="I894" s="317"/>
      <c r="J894" s="87"/>
      <c r="K894" s="300"/>
      <c r="L894" s="305"/>
      <c r="M894" s="306"/>
      <c r="N894" s="87"/>
      <c r="O894" s="87"/>
      <c r="P894" s="316"/>
      <c r="Q894" s="24"/>
    </row>
    <row r="895" spans="6:17" x14ac:dyDescent="0.2">
      <c r="F895" s="87"/>
      <c r="G895" s="299"/>
      <c r="H895" s="300"/>
      <c r="I895" s="317"/>
      <c r="J895" s="87"/>
      <c r="K895" s="300"/>
      <c r="L895" s="305"/>
      <c r="M895" s="306"/>
      <c r="N895" s="87"/>
      <c r="O895" s="87"/>
      <c r="P895" s="316"/>
      <c r="Q895" s="24"/>
    </row>
    <row r="896" spans="6:17" x14ac:dyDescent="0.2">
      <c r="F896" s="87"/>
      <c r="G896" s="299"/>
      <c r="H896" s="300"/>
      <c r="I896" s="317"/>
      <c r="J896" s="87"/>
      <c r="K896" s="300"/>
      <c r="L896" s="305"/>
      <c r="M896" s="306"/>
      <c r="N896" s="87"/>
      <c r="O896" s="87"/>
      <c r="P896" s="316"/>
      <c r="Q896" s="24"/>
    </row>
    <row r="897" spans="6:17" x14ac:dyDescent="0.2">
      <c r="F897" s="87"/>
      <c r="G897" s="299"/>
      <c r="H897" s="300"/>
      <c r="I897" s="317"/>
      <c r="J897" s="87"/>
      <c r="K897" s="300"/>
      <c r="L897" s="305"/>
      <c r="M897" s="306"/>
      <c r="N897" s="87"/>
      <c r="O897" s="87"/>
      <c r="P897" s="316"/>
      <c r="Q897" s="24"/>
    </row>
    <row r="898" spans="6:17" x14ac:dyDescent="0.2">
      <c r="F898" s="87"/>
      <c r="G898" s="299"/>
      <c r="H898" s="300"/>
      <c r="I898" s="317"/>
      <c r="J898" s="87"/>
      <c r="K898" s="300"/>
      <c r="L898" s="305"/>
      <c r="M898" s="306"/>
      <c r="N898" s="87"/>
      <c r="O898" s="87"/>
      <c r="P898" s="316"/>
      <c r="Q898" s="24"/>
    </row>
    <row r="899" spans="6:17" x14ac:dyDescent="0.2">
      <c r="F899" s="87"/>
      <c r="G899" s="299"/>
      <c r="H899" s="300"/>
      <c r="I899" s="317"/>
      <c r="J899" s="87"/>
      <c r="K899" s="300"/>
      <c r="L899" s="305"/>
      <c r="M899" s="306"/>
      <c r="N899" s="87"/>
      <c r="O899" s="87"/>
      <c r="P899" s="316"/>
      <c r="Q899" s="24"/>
    </row>
    <row r="900" spans="6:17" x14ac:dyDescent="0.2">
      <c r="F900" s="87"/>
      <c r="G900" s="299"/>
      <c r="H900" s="300"/>
      <c r="I900" s="317"/>
      <c r="J900" s="87"/>
      <c r="K900" s="300"/>
      <c r="L900" s="305"/>
      <c r="M900" s="306"/>
      <c r="N900" s="87"/>
      <c r="O900" s="87"/>
      <c r="P900" s="316"/>
      <c r="Q900" s="24"/>
    </row>
    <row r="901" spans="6:17" x14ac:dyDescent="0.2">
      <c r="F901" s="87"/>
      <c r="G901" s="299"/>
      <c r="H901" s="300"/>
      <c r="I901" s="317"/>
      <c r="J901" s="87"/>
      <c r="K901" s="300"/>
      <c r="L901" s="305"/>
      <c r="M901" s="306"/>
      <c r="N901" s="87"/>
      <c r="O901" s="87"/>
      <c r="P901" s="316"/>
      <c r="Q901" s="24"/>
    </row>
    <row r="902" spans="6:17" x14ac:dyDescent="0.2">
      <c r="F902" s="87"/>
      <c r="G902" s="299"/>
      <c r="H902" s="300"/>
      <c r="I902" s="317"/>
      <c r="J902" s="87"/>
      <c r="K902" s="300"/>
      <c r="L902" s="305"/>
      <c r="M902" s="306"/>
      <c r="N902" s="87"/>
      <c r="O902" s="87"/>
      <c r="P902" s="316"/>
      <c r="Q902" s="24"/>
    </row>
    <row r="903" spans="6:17" x14ac:dyDescent="0.2">
      <c r="F903" s="87"/>
      <c r="G903" s="299"/>
      <c r="H903" s="300"/>
      <c r="I903" s="317"/>
      <c r="J903" s="87"/>
      <c r="K903" s="300"/>
      <c r="L903" s="305"/>
      <c r="M903" s="306"/>
      <c r="N903" s="87"/>
      <c r="O903" s="87"/>
      <c r="P903" s="316"/>
      <c r="Q903" s="24"/>
    </row>
    <row r="904" spans="6:17" x14ac:dyDescent="0.2">
      <c r="F904" s="87"/>
      <c r="G904" s="299"/>
      <c r="H904" s="300"/>
      <c r="I904" s="317"/>
      <c r="J904" s="87"/>
      <c r="K904" s="300"/>
      <c r="L904" s="305"/>
      <c r="M904" s="306"/>
      <c r="N904" s="87"/>
      <c r="O904" s="87"/>
      <c r="P904" s="316"/>
      <c r="Q904" s="24"/>
    </row>
    <row r="905" spans="6:17" x14ac:dyDescent="0.2">
      <c r="F905" s="87"/>
      <c r="G905" s="299"/>
      <c r="H905" s="300"/>
      <c r="I905" s="317"/>
      <c r="J905" s="87"/>
      <c r="K905" s="300"/>
      <c r="L905" s="305"/>
      <c r="M905" s="306"/>
      <c r="N905" s="87"/>
      <c r="O905" s="87"/>
      <c r="P905" s="316"/>
      <c r="Q905" s="24"/>
    </row>
    <row r="906" spans="6:17" x14ac:dyDescent="0.2">
      <c r="F906" s="87"/>
      <c r="G906" s="299"/>
      <c r="H906" s="300"/>
      <c r="I906" s="317"/>
      <c r="J906" s="87"/>
      <c r="K906" s="300"/>
      <c r="L906" s="305"/>
      <c r="M906" s="306"/>
      <c r="N906" s="87"/>
      <c r="O906" s="87"/>
      <c r="P906" s="316"/>
      <c r="Q906" s="24"/>
    </row>
    <row r="907" spans="6:17" x14ac:dyDescent="0.2">
      <c r="F907" s="87"/>
      <c r="G907" s="299"/>
      <c r="H907" s="300"/>
      <c r="I907" s="317"/>
      <c r="J907" s="87"/>
      <c r="K907" s="300"/>
      <c r="L907" s="305"/>
      <c r="M907" s="306"/>
      <c r="N907" s="87"/>
      <c r="O907" s="87"/>
      <c r="P907" s="316"/>
      <c r="Q907" s="24"/>
    </row>
    <row r="908" spans="6:17" x14ac:dyDescent="0.2">
      <c r="F908" s="87"/>
      <c r="G908" s="299"/>
      <c r="H908" s="300"/>
      <c r="I908" s="317"/>
      <c r="J908" s="87"/>
      <c r="K908" s="300"/>
      <c r="L908" s="305"/>
      <c r="M908" s="306"/>
      <c r="N908" s="87"/>
      <c r="O908" s="87"/>
      <c r="P908" s="316"/>
      <c r="Q908" s="24"/>
    </row>
    <row r="909" spans="6:17" x14ac:dyDescent="0.2">
      <c r="F909" s="87"/>
      <c r="G909" s="299"/>
      <c r="H909" s="300"/>
      <c r="I909" s="317"/>
      <c r="J909" s="87"/>
      <c r="K909" s="300"/>
      <c r="L909" s="305"/>
      <c r="M909" s="306"/>
      <c r="N909" s="87"/>
      <c r="O909" s="87"/>
      <c r="P909" s="316"/>
      <c r="Q909" s="24"/>
    </row>
    <row r="910" spans="6:17" x14ac:dyDescent="0.2">
      <c r="F910" s="87"/>
      <c r="G910" s="299"/>
      <c r="H910" s="300"/>
      <c r="I910" s="317"/>
      <c r="J910" s="87"/>
      <c r="K910" s="300"/>
      <c r="L910" s="305"/>
      <c r="M910" s="306"/>
      <c r="N910" s="87"/>
      <c r="O910" s="87"/>
      <c r="P910" s="316"/>
      <c r="Q910" s="24"/>
    </row>
    <row r="911" spans="6:17" x14ac:dyDescent="0.2">
      <c r="F911" s="87"/>
      <c r="G911" s="299"/>
      <c r="H911" s="300"/>
      <c r="I911" s="317"/>
      <c r="J911" s="87"/>
      <c r="K911" s="300"/>
      <c r="L911" s="305"/>
      <c r="M911" s="306"/>
      <c r="N911" s="87"/>
      <c r="O911" s="87"/>
      <c r="P911" s="316"/>
      <c r="Q911" s="24"/>
    </row>
    <row r="912" spans="6:17" x14ac:dyDescent="0.2">
      <c r="F912" s="87"/>
      <c r="G912" s="299"/>
      <c r="H912" s="300"/>
      <c r="I912" s="317"/>
      <c r="J912" s="87"/>
      <c r="K912" s="300"/>
      <c r="L912" s="305"/>
      <c r="M912" s="306"/>
      <c r="N912" s="87"/>
      <c r="O912" s="87"/>
      <c r="P912" s="316"/>
      <c r="Q912" s="24"/>
    </row>
    <row r="913" spans="6:17" x14ac:dyDescent="0.2">
      <c r="F913" s="87"/>
      <c r="G913" s="299"/>
      <c r="H913" s="300"/>
      <c r="I913" s="317"/>
      <c r="J913" s="87"/>
      <c r="K913" s="300"/>
      <c r="L913" s="305"/>
      <c r="M913" s="306"/>
      <c r="N913" s="87"/>
      <c r="O913" s="87"/>
      <c r="P913" s="316"/>
      <c r="Q913" s="24"/>
    </row>
    <row r="914" spans="6:17" x14ac:dyDescent="0.2">
      <c r="F914" s="87"/>
      <c r="G914" s="299"/>
      <c r="H914" s="300"/>
      <c r="I914" s="317"/>
      <c r="J914" s="87"/>
      <c r="K914" s="300"/>
      <c r="L914" s="305"/>
      <c r="M914" s="306"/>
      <c r="N914" s="87"/>
      <c r="O914" s="87"/>
      <c r="P914" s="316"/>
      <c r="Q914" s="24"/>
    </row>
    <row r="915" spans="6:17" x14ac:dyDescent="0.2">
      <c r="F915" s="87"/>
      <c r="G915" s="299"/>
      <c r="H915" s="300"/>
      <c r="I915" s="317"/>
      <c r="J915" s="87"/>
      <c r="K915" s="300"/>
      <c r="L915" s="305"/>
      <c r="M915" s="306"/>
      <c r="N915" s="87"/>
      <c r="O915" s="87"/>
      <c r="P915" s="316"/>
      <c r="Q915" s="24"/>
    </row>
    <row r="916" spans="6:17" x14ac:dyDescent="0.2">
      <c r="F916" s="87"/>
      <c r="G916" s="299"/>
      <c r="H916" s="300"/>
      <c r="I916" s="317"/>
      <c r="J916" s="87"/>
      <c r="K916" s="300"/>
      <c r="L916" s="305"/>
      <c r="M916" s="306"/>
      <c r="N916" s="87"/>
      <c r="O916" s="87"/>
      <c r="P916" s="316"/>
      <c r="Q916" s="24"/>
    </row>
    <row r="917" spans="6:17" x14ac:dyDescent="0.2">
      <c r="F917" s="87"/>
      <c r="G917" s="299"/>
      <c r="H917" s="300"/>
      <c r="I917" s="317"/>
      <c r="J917" s="87"/>
      <c r="K917" s="300"/>
      <c r="L917" s="305"/>
      <c r="M917" s="306"/>
      <c r="N917" s="87"/>
      <c r="O917" s="87"/>
      <c r="P917" s="316"/>
      <c r="Q917" s="24"/>
    </row>
    <row r="918" spans="6:17" x14ac:dyDescent="0.2">
      <c r="F918" s="87"/>
      <c r="G918" s="299"/>
      <c r="H918" s="300"/>
      <c r="I918" s="317"/>
      <c r="J918" s="87"/>
      <c r="K918" s="300"/>
      <c r="L918" s="305"/>
      <c r="M918" s="306"/>
      <c r="N918" s="87"/>
      <c r="O918" s="87"/>
      <c r="P918" s="316"/>
      <c r="Q918" s="24"/>
    </row>
    <row r="919" spans="6:17" x14ac:dyDescent="0.2">
      <c r="F919" s="87"/>
      <c r="G919" s="299"/>
      <c r="H919" s="300"/>
      <c r="I919" s="317"/>
      <c r="J919" s="87"/>
      <c r="K919" s="300"/>
      <c r="L919" s="305"/>
      <c r="M919" s="306"/>
      <c r="N919" s="87"/>
      <c r="O919" s="87"/>
      <c r="P919" s="316"/>
      <c r="Q919" s="24"/>
    </row>
    <row r="920" spans="6:17" x14ac:dyDescent="0.2">
      <c r="F920" s="87"/>
      <c r="G920" s="299"/>
      <c r="H920" s="300"/>
      <c r="I920" s="317"/>
      <c r="J920" s="87"/>
      <c r="K920" s="300"/>
      <c r="L920" s="305"/>
      <c r="M920" s="306"/>
      <c r="N920" s="87"/>
      <c r="O920" s="87"/>
      <c r="P920" s="316"/>
      <c r="Q920" s="24"/>
    </row>
    <row r="921" spans="6:17" x14ac:dyDescent="0.2">
      <c r="F921" s="87"/>
      <c r="G921" s="299"/>
      <c r="H921" s="300"/>
      <c r="I921" s="317"/>
      <c r="J921" s="87"/>
      <c r="K921" s="300"/>
      <c r="L921" s="305"/>
      <c r="M921" s="306"/>
      <c r="N921" s="87"/>
      <c r="O921" s="87"/>
      <c r="P921" s="316"/>
      <c r="Q921" s="24"/>
    </row>
    <row r="922" spans="6:17" x14ac:dyDescent="0.2">
      <c r="F922" s="87"/>
      <c r="G922" s="299"/>
      <c r="H922" s="300"/>
      <c r="I922" s="317"/>
      <c r="J922" s="87"/>
      <c r="K922" s="300"/>
      <c r="L922" s="305"/>
      <c r="M922" s="306"/>
      <c r="N922" s="87"/>
      <c r="O922" s="87"/>
      <c r="P922" s="316"/>
      <c r="Q922" s="24"/>
    </row>
    <row r="923" spans="6:17" x14ac:dyDescent="0.2">
      <c r="F923" s="87"/>
      <c r="G923" s="299"/>
      <c r="H923" s="300"/>
      <c r="I923" s="317"/>
      <c r="J923" s="87"/>
      <c r="K923" s="300"/>
      <c r="L923" s="305"/>
      <c r="M923" s="306"/>
      <c r="N923" s="87"/>
      <c r="O923" s="87"/>
      <c r="P923" s="316"/>
      <c r="Q923" s="24"/>
    </row>
    <row r="924" spans="6:17" x14ac:dyDescent="0.2">
      <c r="F924" s="87"/>
      <c r="G924" s="299"/>
      <c r="H924" s="300"/>
      <c r="I924" s="317"/>
      <c r="J924" s="87"/>
      <c r="K924" s="300"/>
      <c r="L924" s="305"/>
      <c r="M924" s="306"/>
      <c r="N924" s="87"/>
      <c r="O924" s="87"/>
      <c r="P924" s="316"/>
      <c r="Q924" s="24"/>
    </row>
    <row r="925" spans="6:17" x14ac:dyDescent="0.2">
      <c r="F925" s="87"/>
      <c r="G925" s="299"/>
      <c r="H925" s="300"/>
      <c r="I925" s="317"/>
      <c r="J925" s="87"/>
      <c r="K925" s="300"/>
      <c r="L925" s="305"/>
      <c r="M925" s="306"/>
      <c r="N925" s="87"/>
      <c r="O925" s="87"/>
      <c r="P925" s="316"/>
      <c r="Q925" s="24"/>
    </row>
    <row r="926" spans="6:17" x14ac:dyDescent="0.2">
      <c r="F926" s="87"/>
      <c r="G926" s="299"/>
      <c r="H926" s="300"/>
      <c r="I926" s="317"/>
      <c r="J926" s="87"/>
      <c r="K926" s="300"/>
      <c r="L926" s="305"/>
      <c r="M926" s="306"/>
      <c r="N926" s="87"/>
      <c r="O926" s="87"/>
      <c r="P926" s="316"/>
      <c r="Q926" s="24"/>
    </row>
    <row r="927" spans="6:17" x14ac:dyDescent="0.2">
      <c r="F927" s="87"/>
      <c r="G927" s="299"/>
      <c r="H927" s="300"/>
      <c r="I927" s="317"/>
      <c r="J927" s="87"/>
      <c r="K927" s="300"/>
      <c r="L927" s="305"/>
      <c r="M927" s="306"/>
      <c r="N927" s="87"/>
      <c r="O927" s="87"/>
      <c r="P927" s="316"/>
      <c r="Q927" s="24"/>
    </row>
    <row r="928" spans="6:17" x14ac:dyDescent="0.2">
      <c r="F928" s="87"/>
      <c r="G928" s="299"/>
      <c r="H928" s="300"/>
      <c r="I928" s="317"/>
      <c r="J928" s="87"/>
      <c r="K928" s="300"/>
      <c r="L928" s="305"/>
      <c r="M928" s="306"/>
      <c r="N928" s="87"/>
      <c r="O928" s="87"/>
      <c r="P928" s="316"/>
      <c r="Q928" s="24"/>
    </row>
    <row r="929" spans="6:17" x14ac:dyDescent="0.2">
      <c r="F929" s="87"/>
      <c r="G929" s="299"/>
      <c r="H929" s="300"/>
      <c r="I929" s="317"/>
      <c r="J929" s="87"/>
      <c r="K929" s="300"/>
      <c r="L929" s="305"/>
      <c r="M929" s="306"/>
      <c r="N929" s="87"/>
      <c r="O929" s="87"/>
      <c r="P929" s="316"/>
      <c r="Q929" s="24"/>
    </row>
    <row r="930" spans="6:17" x14ac:dyDescent="0.2">
      <c r="F930" s="87"/>
      <c r="G930" s="299"/>
      <c r="H930" s="300"/>
      <c r="I930" s="317"/>
      <c r="J930" s="87"/>
      <c r="K930" s="300"/>
      <c r="L930" s="305"/>
      <c r="M930" s="306"/>
      <c r="N930" s="87"/>
      <c r="O930" s="87"/>
      <c r="P930" s="316"/>
      <c r="Q930" s="24"/>
    </row>
    <row r="931" spans="6:17" x14ac:dyDescent="0.2">
      <c r="F931" s="87"/>
      <c r="G931" s="299"/>
      <c r="H931" s="300"/>
      <c r="I931" s="317"/>
      <c r="J931" s="87"/>
      <c r="K931" s="300"/>
      <c r="L931" s="305"/>
      <c r="M931" s="306"/>
      <c r="N931" s="87"/>
      <c r="O931" s="87"/>
      <c r="P931" s="316"/>
      <c r="Q931" s="24"/>
    </row>
    <row r="932" spans="6:17" x14ac:dyDescent="0.2">
      <c r="F932" s="87"/>
      <c r="G932" s="299"/>
      <c r="H932" s="300"/>
      <c r="I932" s="317"/>
      <c r="J932" s="87"/>
      <c r="K932" s="300"/>
      <c r="L932" s="305"/>
      <c r="M932" s="306"/>
      <c r="N932" s="87"/>
      <c r="O932" s="87"/>
      <c r="P932" s="316"/>
      <c r="Q932" s="24"/>
    </row>
    <row r="933" spans="6:17" x14ac:dyDescent="0.2">
      <c r="F933" s="87"/>
      <c r="G933" s="299"/>
      <c r="H933" s="300"/>
      <c r="I933" s="317"/>
      <c r="J933" s="87"/>
      <c r="K933" s="300"/>
      <c r="L933" s="305"/>
      <c r="M933" s="306"/>
      <c r="N933" s="87"/>
      <c r="O933" s="87"/>
      <c r="P933" s="316"/>
      <c r="Q933" s="24"/>
    </row>
    <row r="934" spans="6:17" x14ac:dyDescent="0.2">
      <c r="F934" s="87"/>
      <c r="G934" s="299"/>
      <c r="H934" s="300"/>
      <c r="I934" s="317"/>
      <c r="J934" s="87"/>
      <c r="K934" s="300"/>
      <c r="L934" s="305"/>
      <c r="M934" s="306"/>
      <c r="N934" s="87"/>
      <c r="O934" s="87"/>
      <c r="P934" s="316"/>
      <c r="Q934" s="24"/>
    </row>
    <row r="935" spans="6:17" x14ac:dyDescent="0.2">
      <c r="F935" s="87"/>
      <c r="G935" s="299"/>
      <c r="H935" s="300"/>
      <c r="I935" s="317"/>
      <c r="J935" s="87"/>
      <c r="K935" s="300"/>
      <c r="L935" s="305"/>
      <c r="M935" s="306"/>
      <c r="N935" s="87"/>
      <c r="O935" s="87"/>
      <c r="P935" s="316"/>
      <c r="Q935" s="24"/>
    </row>
    <row r="936" spans="6:17" x14ac:dyDescent="0.2">
      <c r="F936" s="87"/>
      <c r="G936" s="299"/>
      <c r="H936" s="300"/>
      <c r="I936" s="317"/>
      <c r="J936" s="87"/>
      <c r="K936" s="300"/>
      <c r="L936" s="305"/>
      <c r="M936" s="306"/>
      <c r="N936" s="87"/>
      <c r="O936" s="87"/>
      <c r="P936" s="316"/>
      <c r="Q936" s="24"/>
    </row>
    <row r="937" spans="6:17" x14ac:dyDescent="0.2">
      <c r="F937" s="87"/>
      <c r="G937" s="299"/>
      <c r="H937" s="300"/>
      <c r="I937" s="317"/>
      <c r="J937" s="87"/>
      <c r="K937" s="300"/>
      <c r="L937" s="305"/>
      <c r="M937" s="306"/>
      <c r="N937" s="87"/>
      <c r="O937" s="87"/>
      <c r="P937" s="316"/>
      <c r="Q937" s="24"/>
    </row>
    <row r="938" spans="6:17" x14ac:dyDescent="0.2">
      <c r="F938" s="87"/>
      <c r="G938" s="299"/>
      <c r="H938" s="300"/>
      <c r="I938" s="317"/>
      <c r="J938" s="87"/>
      <c r="K938" s="300"/>
      <c r="L938" s="305"/>
      <c r="M938" s="306"/>
      <c r="N938" s="87"/>
      <c r="O938" s="87"/>
      <c r="P938" s="316"/>
      <c r="Q938" s="24"/>
    </row>
    <row r="939" spans="6:17" x14ac:dyDescent="0.2">
      <c r="F939" s="87"/>
      <c r="G939" s="299"/>
      <c r="H939" s="300"/>
      <c r="I939" s="317"/>
      <c r="J939" s="87"/>
      <c r="K939" s="300"/>
      <c r="L939" s="305"/>
      <c r="M939" s="306"/>
      <c r="N939" s="87"/>
      <c r="O939" s="87"/>
      <c r="P939" s="316"/>
      <c r="Q939" s="24"/>
    </row>
    <row r="940" spans="6:17" x14ac:dyDescent="0.2">
      <c r="F940" s="87"/>
      <c r="G940" s="299"/>
      <c r="H940" s="300"/>
      <c r="I940" s="317"/>
      <c r="J940" s="87"/>
      <c r="K940" s="300"/>
      <c r="L940" s="305"/>
      <c r="M940" s="306"/>
      <c r="N940" s="87"/>
      <c r="O940" s="87"/>
      <c r="P940" s="316"/>
      <c r="Q940" s="24"/>
    </row>
    <row r="941" spans="6:17" x14ac:dyDescent="0.2">
      <c r="F941" s="87"/>
      <c r="G941" s="299"/>
      <c r="H941" s="300"/>
      <c r="I941" s="317"/>
      <c r="J941" s="87"/>
      <c r="K941" s="300"/>
      <c r="L941" s="305"/>
      <c r="M941" s="306"/>
      <c r="N941" s="87"/>
      <c r="O941" s="87"/>
      <c r="P941" s="316"/>
      <c r="Q941" s="24"/>
    </row>
    <row r="942" spans="6:17" x14ac:dyDescent="0.2">
      <c r="F942" s="87"/>
      <c r="G942" s="299"/>
      <c r="H942" s="300"/>
      <c r="I942" s="317"/>
      <c r="J942" s="87"/>
      <c r="K942" s="300"/>
      <c r="L942" s="305"/>
      <c r="M942" s="306"/>
      <c r="N942" s="87"/>
      <c r="O942" s="87"/>
      <c r="P942" s="316"/>
      <c r="Q942" s="24"/>
    </row>
    <row r="943" spans="6:17" x14ac:dyDescent="0.2">
      <c r="F943" s="87"/>
      <c r="G943" s="299"/>
      <c r="H943" s="300"/>
      <c r="I943" s="317"/>
      <c r="J943" s="87"/>
      <c r="K943" s="300"/>
      <c r="L943" s="305"/>
      <c r="M943" s="306"/>
      <c r="N943" s="87"/>
      <c r="O943" s="87"/>
      <c r="P943" s="316"/>
      <c r="Q943" s="24"/>
    </row>
    <row r="944" spans="6:17" x14ac:dyDescent="0.2">
      <c r="F944" s="87"/>
      <c r="G944" s="299"/>
      <c r="H944" s="300"/>
      <c r="I944" s="317"/>
      <c r="J944" s="87"/>
      <c r="K944" s="300"/>
      <c r="L944" s="305"/>
      <c r="M944" s="306"/>
      <c r="N944" s="87"/>
      <c r="O944" s="87"/>
      <c r="P944" s="316"/>
      <c r="Q944" s="24"/>
    </row>
    <row r="945" spans="6:17" x14ac:dyDescent="0.2">
      <c r="F945" s="87"/>
      <c r="G945" s="299"/>
      <c r="H945" s="300"/>
      <c r="I945" s="317"/>
      <c r="J945" s="87"/>
      <c r="K945" s="300"/>
      <c r="L945" s="305"/>
      <c r="M945" s="306"/>
      <c r="N945" s="87"/>
      <c r="O945" s="87"/>
      <c r="P945" s="316"/>
      <c r="Q945" s="24"/>
    </row>
    <row r="946" spans="6:17" x14ac:dyDescent="0.2">
      <c r="F946" s="87"/>
      <c r="G946" s="299"/>
      <c r="H946" s="300"/>
      <c r="I946" s="317"/>
      <c r="J946" s="87"/>
      <c r="K946" s="300"/>
      <c r="L946" s="305"/>
      <c r="M946" s="306"/>
      <c r="N946" s="87"/>
      <c r="O946" s="87"/>
      <c r="P946" s="316"/>
      <c r="Q946" s="24"/>
    </row>
    <row r="947" spans="6:17" x14ac:dyDescent="0.2">
      <c r="F947" s="87"/>
      <c r="G947" s="299"/>
      <c r="H947" s="300"/>
      <c r="I947" s="317"/>
      <c r="J947" s="87"/>
      <c r="K947" s="300"/>
      <c r="L947" s="305"/>
      <c r="M947" s="306"/>
      <c r="N947" s="87"/>
      <c r="O947" s="87"/>
      <c r="P947" s="316"/>
      <c r="Q947" s="24"/>
    </row>
    <row r="948" spans="6:17" x14ac:dyDescent="0.2">
      <c r="F948" s="87"/>
      <c r="G948" s="299"/>
      <c r="H948" s="300"/>
      <c r="I948" s="317"/>
      <c r="J948" s="87"/>
      <c r="K948" s="300"/>
      <c r="L948" s="305"/>
      <c r="M948" s="306"/>
      <c r="N948" s="87"/>
      <c r="O948" s="87"/>
      <c r="P948" s="316"/>
      <c r="Q948" s="24"/>
    </row>
    <row r="949" spans="6:17" x14ac:dyDescent="0.2">
      <c r="F949" s="87"/>
      <c r="G949" s="299"/>
      <c r="H949" s="300"/>
      <c r="I949" s="317"/>
      <c r="J949" s="87"/>
      <c r="K949" s="300"/>
      <c r="L949" s="305"/>
      <c r="M949" s="306"/>
      <c r="N949" s="87"/>
      <c r="O949" s="87"/>
      <c r="P949" s="316"/>
      <c r="Q949" s="24"/>
    </row>
    <row r="950" spans="6:17" x14ac:dyDescent="0.2">
      <c r="F950" s="87"/>
      <c r="G950" s="87"/>
      <c r="H950" s="300"/>
      <c r="I950" s="317"/>
      <c r="J950" s="87"/>
      <c r="K950" s="300"/>
      <c r="L950" s="87"/>
      <c r="M950" s="306"/>
      <c r="N950" s="87"/>
      <c r="O950" s="87"/>
      <c r="P950" s="317"/>
      <c r="Q950" s="24"/>
    </row>
    <row r="951" spans="6:17" x14ac:dyDescent="0.2">
      <c r="F951" s="87"/>
      <c r="G951" s="87"/>
      <c r="H951" s="300"/>
      <c r="I951" s="317"/>
      <c r="J951" s="87"/>
      <c r="K951" s="300"/>
      <c r="L951" s="87"/>
      <c r="M951" s="306"/>
      <c r="N951" s="87"/>
      <c r="O951" s="87"/>
      <c r="P951" s="317"/>
      <c r="Q951" s="24"/>
    </row>
    <row r="952" spans="6:17" x14ac:dyDescent="0.2">
      <c r="F952" s="87"/>
      <c r="G952" s="87"/>
      <c r="H952" s="300"/>
      <c r="I952" s="317"/>
      <c r="J952" s="87"/>
      <c r="K952" s="300"/>
      <c r="L952" s="87"/>
      <c r="M952" s="306"/>
      <c r="N952" s="87"/>
      <c r="O952" s="87"/>
      <c r="P952" s="317"/>
      <c r="Q952" s="24"/>
    </row>
    <row r="953" spans="6:17" x14ac:dyDescent="0.2">
      <c r="F953" s="87"/>
      <c r="G953" s="87"/>
      <c r="H953" s="300"/>
      <c r="I953" s="317"/>
      <c r="J953" s="87"/>
      <c r="K953" s="300"/>
      <c r="L953" s="87"/>
      <c r="M953" s="306"/>
      <c r="N953" s="87"/>
      <c r="O953" s="87"/>
      <c r="P953" s="317"/>
      <c r="Q953" s="24"/>
    </row>
    <row r="954" spans="6:17" x14ac:dyDescent="0.2">
      <c r="F954" s="87"/>
      <c r="G954" s="87"/>
      <c r="H954" s="300"/>
      <c r="I954" s="317"/>
      <c r="J954" s="87"/>
      <c r="K954" s="300"/>
      <c r="L954" s="87"/>
      <c r="M954" s="306"/>
      <c r="N954" s="87"/>
      <c r="O954" s="87"/>
      <c r="P954" s="317"/>
      <c r="Q954" s="24"/>
    </row>
    <row r="955" spans="6:17" x14ac:dyDescent="0.2">
      <c r="F955" s="87"/>
      <c r="G955" s="87"/>
      <c r="H955" s="300"/>
      <c r="I955" s="317"/>
      <c r="J955" s="87"/>
      <c r="K955" s="300"/>
      <c r="L955" s="87"/>
      <c r="M955" s="306"/>
      <c r="N955" s="87"/>
      <c r="O955" s="87"/>
      <c r="P955" s="317"/>
      <c r="Q955" s="24"/>
    </row>
    <row r="956" spans="6:17" x14ac:dyDescent="0.2">
      <c r="F956" s="87"/>
      <c r="G956" s="87"/>
      <c r="H956" s="300"/>
      <c r="I956" s="317"/>
      <c r="J956" s="87"/>
      <c r="K956" s="300"/>
      <c r="L956" s="87"/>
      <c r="M956" s="306"/>
      <c r="N956" s="87"/>
      <c r="O956" s="87"/>
      <c r="P956" s="317"/>
      <c r="Q956" s="24"/>
    </row>
    <row r="957" spans="6:17" x14ac:dyDescent="0.2">
      <c r="F957" s="87"/>
      <c r="G957" s="87"/>
      <c r="H957" s="300"/>
      <c r="I957" s="317"/>
      <c r="J957" s="87"/>
      <c r="K957" s="300"/>
      <c r="L957" s="87"/>
      <c r="M957" s="306"/>
      <c r="N957" s="87"/>
      <c r="O957" s="87"/>
      <c r="P957" s="317"/>
      <c r="Q957" s="24"/>
    </row>
    <row r="958" spans="6:17" x14ac:dyDescent="0.2">
      <c r="F958" s="87"/>
      <c r="G958" s="87"/>
      <c r="H958" s="300"/>
      <c r="I958" s="317"/>
      <c r="J958" s="87"/>
      <c r="K958" s="300"/>
      <c r="L958" s="87"/>
      <c r="M958" s="306"/>
      <c r="N958" s="87"/>
      <c r="O958" s="87"/>
      <c r="P958" s="317"/>
      <c r="Q958" s="24"/>
    </row>
    <row r="959" spans="6:17" x14ac:dyDescent="0.2">
      <c r="F959" s="87"/>
      <c r="G959" s="87"/>
      <c r="H959" s="300"/>
      <c r="I959" s="317"/>
      <c r="J959" s="87"/>
      <c r="K959" s="300"/>
      <c r="L959" s="87"/>
      <c r="M959" s="306"/>
      <c r="N959" s="87"/>
      <c r="O959" s="87"/>
      <c r="P959" s="317"/>
      <c r="Q959" s="24"/>
    </row>
    <row r="960" spans="6:17" x14ac:dyDescent="0.2">
      <c r="F960" s="87"/>
      <c r="G960" s="87"/>
      <c r="H960" s="300"/>
      <c r="I960" s="317"/>
      <c r="J960" s="87"/>
      <c r="K960" s="300"/>
      <c r="L960" s="87"/>
      <c r="M960" s="306"/>
      <c r="N960" s="87"/>
      <c r="O960" s="87"/>
      <c r="P960" s="317"/>
      <c r="Q960" s="24"/>
    </row>
    <row r="961" spans="6:17" x14ac:dyDescent="0.2">
      <c r="F961" s="87"/>
      <c r="G961" s="87"/>
      <c r="H961" s="300"/>
      <c r="I961" s="317"/>
      <c r="J961" s="87"/>
      <c r="K961" s="300"/>
      <c r="L961" s="87"/>
      <c r="M961" s="306"/>
      <c r="N961" s="87"/>
      <c r="O961" s="87"/>
      <c r="P961" s="317"/>
      <c r="Q961" s="24"/>
    </row>
    <row r="962" spans="6:17" x14ac:dyDescent="0.2">
      <c r="F962" s="87"/>
      <c r="G962" s="87"/>
      <c r="H962" s="300"/>
      <c r="I962" s="317"/>
      <c r="J962" s="87"/>
      <c r="K962" s="300"/>
      <c r="L962" s="87"/>
      <c r="M962" s="306"/>
      <c r="N962" s="87"/>
      <c r="O962" s="87"/>
      <c r="P962" s="317"/>
      <c r="Q962" s="24"/>
    </row>
    <row r="963" spans="6:17" x14ac:dyDescent="0.2">
      <c r="F963" s="87"/>
      <c r="G963" s="87"/>
      <c r="H963" s="300"/>
      <c r="I963" s="317"/>
      <c r="J963" s="87"/>
      <c r="K963" s="300"/>
      <c r="L963" s="87"/>
      <c r="M963" s="306"/>
      <c r="N963" s="87"/>
      <c r="O963" s="87"/>
      <c r="P963" s="317"/>
      <c r="Q963" s="24"/>
    </row>
    <row r="964" spans="6:17" x14ac:dyDescent="0.2">
      <c r="F964" s="87"/>
      <c r="G964" s="87"/>
      <c r="H964" s="300"/>
      <c r="I964" s="317"/>
      <c r="J964" s="87"/>
      <c r="K964" s="300"/>
      <c r="L964" s="87"/>
      <c r="M964" s="306"/>
      <c r="N964" s="87"/>
      <c r="O964" s="87"/>
      <c r="P964" s="317"/>
      <c r="Q964" s="24"/>
    </row>
    <row r="965" spans="6:17" x14ac:dyDescent="0.2">
      <c r="F965" s="87"/>
      <c r="G965" s="87"/>
      <c r="H965" s="300"/>
      <c r="I965" s="317"/>
      <c r="J965" s="87"/>
      <c r="K965" s="300"/>
      <c r="L965" s="87"/>
      <c r="M965" s="306"/>
      <c r="N965" s="87"/>
      <c r="O965" s="87"/>
      <c r="P965" s="317"/>
      <c r="Q965" s="24"/>
    </row>
    <row r="966" spans="6:17" x14ac:dyDescent="0.2">
      <c r="F966" s="87"/>
      <c r="G966" s="87"/>
      <c r="H966" s="300"/>
      <c r="I966" s="317"/>
      <c r="J966" s="87"/>
      <c r="K966" s="300"/>
      <c r="L966" s="87"/>
      <c r="M966" s="306"/>
      <c r="N966" s="87"/>
      <c r="O966" s="87"/>
      <c r="P966" s="317"/>
      <c r="Q966" s="24"/>
    </row>
    <row r="967" spans="6:17" x14ac:dyDescent="0.2">
      <c r="F967" s="87"/>
      <c r="G967" s="87"/>
      <c r="H967" s="300"/>
      <c r="I967" s="317"/>
      <c r="J967" s="87"/>
      <c r="K967" s="300"/>
      <c r="L967" s="87"/>
      <c r="M967" s="306"/>
      <c r="N967" s="87"/>
      <c r="O967" s="87"/>
      <c r="P967" s="317"/>
      <c r="Q967" s="24"/>
    </row>
    <row r="968" spans="6:17" x14ac:dyDescent="0.2">
      <c r="F968" s="87"/>
      <c r="G968" s="87"/>
      <c r="H968" s="300"/>
      <c r="I968" s="317"/>
      <c r="J968" s="87"/>
      <c r="K968" s="300"/>
      <c r="L968" s="87"/>
      <c r="M968" s="306"/>
      <c r="N968" s="87"/>
      <c r="O968" s="87"/>
      <c r="P968" s="317"/>
      <c r="Q968" s="24"/>
    </row>
    <row r="969" spans="6:17" x14ac:dyDescent="0.2">
      <c r="F969" s="87"/>
      <c r="G969" s="87"/>
      <c r="H969" s="300"/>
      <c r="I969" s="317"/>
      <c r="J969" s="87"/>
      <c r="K969" s="300"/>
      <c r="L969" s="87"/>
      <c r="M969" s="306"/>
      <c r="N969" s="87"/>
      <c r="O969" s="87"/>
      <c r="P969" s="317"/>
      <c r="Q969" s="24"/>
    </row>
    <row r="970" spans="6:17" x14ac:dyDescent="0.2">
      <c r="F970" s="87"/>
      <c r="G970" s="87"/>
      <c r="H970" s="300"/>
      <c r="I970" s="317"/>
      <c r="J970" s="87"/>
      <c r="K970" s="300"/>
      <c r="L970" s="87"/>
      <c r="M970" s="306"/>
      <c r="N970" s="87"/>
      <c r="O970" s="87"/>
      <c r="P970" s="317"/>
      <c r="Q970" s="24"/>
    </row>
    <row r="971" spans="6:17" x14ac:dyDescent="0.2">
      <c r="F971" s="87"/>
      <c r="G971" s="87"/>
      <c r="H971" s="300"/>
      <c r="I971" s="317"/>
      <c r="J971" s="87"/>
      <c r="K971" s="300"/>
      <c r="L971" s="87"/>
      <c r="M971" s="306"/>
      <c r="N971" s="87"/>
      <c r="O971" s="87"/>
      <c r="P971" s="317"/>
      <c r="Q971" s="24"/>
    </row>
    <row r="972" spans="6:17" x14ac:dyDescent="0.2">
      <c r="F972" s="87"/>
      <c r="G972" s="87"/>
      <c r="H972" s="300"/>
      <c r="I972" s="317"/>
      <c r="J972" s="87"/>
      <c r="K972" s="300"/>
      <c r="L972" s="87"/>
      <c r="M972" s="306"/>
      <c r="N972" s="87"/>
      <c r="O972" s="87"/>
      <c r="P972" s="317"/>
      <c r="Q972" s="24"/>
    </row>
    <row r="973" spans="6:17" x14ac:dyDescent="0.2">
      <c r="F973" s="87"/>
      <c r="G973" s="87"/>
      <c r="H973" s="300"/>
      <c r="I973" s="317"/>
      <c r="J973" s="87"/>
      <c r="K973" s="300"/>
      <c r="L973" s="87"/>
      <c r="M973" s="306"/>
      <c r="N973" s="87"/>
      <c r="O973" s="87"/>
      <c r="P973" s="317"/>
      <c r="Q973" s="24"/>
    </row>
    <row r="974" spans="6:17" x14ac:dyDescent="0.2">
      <c r="F974" s="87"/>
      <c r="G974" s="87"/>
      <c r="H974" s="300"/>
      <c r="I974" s="317"/>
      <c r="J974" s="87"/>
      <c r="K974" s="300"/>
      <c r="L974" s="87"/>
      <c r="M974" s="306"/>
      <c r="N974" s="87"/>
      <c r="O974" s="87"/>
      <c r="P974" s="317"/>
      <c r="Q974" s="24"/>
    </row>
    <row r="975" spans="6:17" x14ac:dyDescent="0.2">
      <c r="F975" s="87"/>
      <c r="G975" s="87"/>
      <c r="H975" s="300"/>
      <c r="I975" s="317"/>
      <c r="J975" s="87"/>
      <c r="K975" s="300"/>
      <c r="L975" s="87"/>
      <c r="M975" s="306"/>
      <c r="N975" s="87"/>
      <c r="O975" s="87"/>
      <c r="P975" s="317"/>
      <c r="Q975" s="24"/>
    </row>
    <row r="976" spans="6:17" x14ac:dyDescent="0.2">
      <c r="F976" s="87"/>
      <c r="G976" s="87"/>
      <c r="H976" s="300"/>
      <c r="I976" s="317"/>
      <c r="J976" s="87"/>
      <c r="K976" s="300"/>
      <c r="L976" s="87"/>
      <c r="M976" s="306"/>
      <c r="N976" s="87"/>
      <c r="O976" s="87"/>
      <c r="P976" s="317"/>
      <c r="Q976" s="24"/>
    </row>
    <row r="977" spans="6:17" x14ac:dyDescent="0.2">
      <c r="F977" s="87"/>
      <c r="G977" s="87"/>
      <c r="H977" s="300"/>
      <c r="I977" s="317"/>
      <c r="J977" s="87"/>
      <c r="K977" s="300"/>
      <c r="L977" s="87"/>
      <c r="M977" s="306"/>
      <c r="N977" s="87"/>
      <c r="O977" s="87"/>
      <c r="P977" s="317"/>
      <c r="Q977" s="24"/>
    </row>
    <row r="978" spans="6:17" x14ac:dyDescent="0.2">
      <c r="F978" s="87"/>
      <c r="G978" s="87"/>
      <c r="H978" s="300"/>
      <c r="I978" s="317"/>
      <c r="J978" s="87"/>
      <c r="K978" s="300"/>
      <c r="L978" s="87"/>
      <c r="M978" s="306"/>
      <c r="N978" s="87"/>
      <c r="O978" s="87"/>
      <c r="P978" s="317"/>
      <c r="Q978" s="24"/>
    </row>
    <row r="979" spans="6:17" x14ac:dyDescent="0.2">
      <c r="F979" s="87"/>
      <c r="G979" s="87"/>
      <c r="H979" s="300"/>
      <c r="I979" s="317"/>
      <c r="J979" s="87"/>
      <c r="K979" s="300"/>
      <c r="L979" s="87"/>
      <c r="M979" s="306"/>
      <c r="N979" s="87"/>
      <c r="O979" s="87"/>
      <c r="P979" s="317"/>
      <c r="Q979" s="24"/>
    </row>
    <row r="980" spans="6:17" x14ac:dyDescent="0.2">
      <c r="F980" s="87"/>
      <c r="G980" s="87"/>
      <c r="H980" s="300"/>
      <c r="I980" s="317"/>
      <c r="J980" s="87"/>
      <c r="K980" s="300"/>
      <c r="L980" s="87"/>
      <c r="M980" s="306"/>
      <c r="N980" s="87"/>
      <c r="O980" s="87"/>
      <c r="P980" s="317"/>
      <c r="Q980" s="24"/>
    </row>
    <row r="981" spans="6:17" x14ac:dyDescent="0.2">
      <c r="F981" s="87"/>
      <c r="G981" s="87"/>
      <c r="H981" s="300"/>
      <c r="I981" s="317"/>
      <c r="J981" s="87"/>
      <c r="K981" s="300"/>
      <c r="L981" s="87"/>
      <c r="M981" s="306"/>
      <c r="N981" s="87"/>
      <c r="O981" s="87"/>
      <c r="P981" s="317"/>
      <c r="Q981" s="24"/>
    </row>
    <row r="982" spans="6:17" x14ac:dyDescent="0.2">
      <c r="F982" s="87"/>
      <c r="G982" s="87"/>
      <c r="H982" s="300"/>
      <c r="I982" s="317"/>
      <c r="J982" s="87"/>
      <c r="K982" s="300"/>
      <c r="L982" s="87"/>
      <c r="M982" s="306"/>
      <c r="N982" s="87"/>
      <c r="O982" s="87"/>
      <c r="P982" s="317"/>
      <c r="Q982" s="24"/>
    </row>
    <row r="983" spans="6:17" x14ac:dyDescent="0.2">
      <c r="F983" s="87"/>
      <c r="G983" s="87"/>
      <c r="H983" s="300"/>
      <c r="I983" s="317"/>
      <c r="J983" s="87"/>
      <c r="K983" s="300"/>
      <c r="L983" s="87"/>
      <c r="M983" s="299"/>
      <c r="N983" s="87"/>
      <c r="O983" s="87"/>
      <c r="P983" s="317"/>
      <c r="Q983" s="24"/>
    </row>
    <row r="984" spans="6:17" x14ac:dyDescent="0.2">
      <c r="F984" s="87"/>
      <c r="G984" s="87"/>
      <c r="H984" s="300"/>
      <c r="I984" s="317"/>
      <c r="J984" s="87"/>
      <c r="K984" s="300"/>
      <c r="L984" s="87"/>
      <c r="M984" s="299"/>
      <c r="N984" s="87"/>
      <c r="O984" s="87"/>
      <c r="P984" s="317"/>
      <c r="Q984" s="24"/>
    </row>
    <row r="985" spans="6:17" x14ac:dyDescent="0.2">
      <c r="F985" s="87"/>
      <c r="G985" s="87"/>
      <c r="H985" s="300"/>
      <c r="I985" s="317"/>
      <c r="J985" s="87"/>
      <c r="K985" s="300"/>
      <c r="L985" s="87"/>
      <c r="M985" s="299"/>
      <c r="N985" s="87"/>
      <c r="O985" s="87"/>
      <c r="P985" s="317"/>
      <c r="Q985" s="24"/>
    </row>
    <row r="986" spans="6:17" x14ac:dyDescent="0.2">
      <c r="F986" s="87"/>
      <c r="G986" s="87"/>
      <c r="H986" s="300"/>
      <c r="I986" s="317"/>
      <c r="J986" s="87"/>
      <c r="K986" s="300"/>
      <c r="L986" s="87"/>
      <c r="M986" s="299"/>
      <c r="N986" s="87"/>
      <c r="O986" s="87"/>
      <c r="P986" s="317"/>
      <c r="Q986" s="24"/>
    </row>
    <row r="987" spans="6:17" x14ac:dyDescent="0.2">
      <c r="F987" s="87"/>
      <c r="G987" s="87"/>
      <c r="H987" s="300"/>
      <c r="I987" s="317"/>
      <c r="J987" s="87"/>
      <c r="K987" s="300"/>
      <c r="L987" s="87"/>
      <c r="M987" s="299"/>
      <c r="N987" s="87"/>
      <c r="O987" s="87"/>
      <c r="P987" s="317"/>
      <c r="Q987" s="24"/>
    </row>
    <row r="988" spans="6:17" x14ac:dyDescent="0.2">
      <c r="F988" s="87"/>
      <c r="G988" s="87"/>
      <c r="H988" s="300"/>
      <c r="I988" s="317"/>
      <c r="J988" s="87"/>
      <c r="K988" s="300"/>
      <c r="L988" s="87"/>
      <c r="M988" s="299"/>
      <c r="N988" s="87"/>
      <c r="O988" s="87"/>
      <c r="P988" s="317"/>
      <c r="Q988" s="24"/>
    </row>
    <row r="989" spans="6:17" x14ac:dyDescent="0.2">
      <c r="F989" s="87"/>
      <c r="G989" s="87"/>
      <c r="H989" s="300"/>
      <c r="I989" s="317"/>
      <c r="J989" s="87"/>
      <c r="K989" s="300"/>
      <c r="L989" s="87"/>
      <c r="M989" s="299"/>
      <c r="N989" s="87"/>
      <c r="O989" s="87"/>
      <c r="P989" s="317"/>
      <c r="Q989" s="24"/>
    </row>
    <row r="990" spans="6:17" x14ac:dyDescent="0.2">
      <c r="F990" s="87"/>
      <c r="G990" s="87"/>
      <c r="H990" s="300"/>
      <c r="I990" s="317"/>
      <c r="J990" s="87"/>
      <c r="K990" s="300"/>
      <c r="L990" s="87"/>
      <c r="M990" s="299"/>
      <c r="N990" s="87"/>
      <c r="O990" s="87"/>
      <c r="P990" s="317"/>
      <c r="Q990" s="24"/>
    </row>
    <row r="991" spans="6:17" x14ac:dyDescent="0.2">
      <c r="F991" s="87"/>
      <c r="G991" s="87"/>
      <c r="H991" s="300"/>
      <c r="I991" s="317"/>
      <c r="J991" s="87"/>
      <c r="K991" s="300"/>
      <c r="L991" s="87"/>
      <c r="M991" s="299"/>
      <c r="N991" s="87"/>
      <c r="O991" s="87"/>
      <c r="P991" s="317"/>
      <c r="Q991" s="24"/>
    </row>
    <row r="992" spans="6:17" x14ac:dyDescent="0.2">
      <c r="F992" s="87"/>
      <c r="G992" s="87"/>
      <c r="H992" s="300"/>
      <c r="I992" s="317"/>
      <c r="J992" s="87"/>
      <c r="K992" s="300"/>
      <c r="L992" s="87"/>
      <c r="M992" s="299"/>
      <c r="N992" s="87"/>
      <c r="O992" s="87"/>
      <c r="P992" s="317"/>
      <c r="Q992" s="24"/>
    </row>
    <row r="993" spans="6:17" x14ac:dyDescent="0.2">
      <c r="F993" s="87"/>
      <c r="G993" s="87"/>
      <c r="H993" s="300"/>
      <c r="I993" s="317"/>
      <c r="J993" s="87"/>
      <c r="K993" s="300"/>
      <c r="L993" s="87"/>
      <c r="M993" s="299"/>
      <c r="N993" s="87"/>
      <c r="O993" s="87"/>
      <c r="P993" s="317"/>
      <c r="Q993" s="24"/>
    </row>
    <row r="994" spans="6:17" x14ac:dyDescent="0.2">
      <c r="F994" s="87"/>
      <c r="G994" s="87"/>
      <c r="H994" s="300"/>
      <c r="I994" s="317"/>
      <c r="J994" s="87"/>
      <c r="K994" s="300"/>
      <c r="L994" s="87"/>
      <c r="M994" s="299"/>
      <c r="N994" s="87"/>
      <c r="O994" s="87"/>
      <c r="P994" s="317"/>
      <c r="Q994" s="24"/>
    </row>
    <row r="995" spans="6:17" x14ac:dyDescent="0.2">
      <c r="F995" s="87"/>
      <c r="G995" s="87"/>
      <c r="H995" s="300"/>
      <c r="I995" s="317"/>
      <c r="J995" s="87"/>
      <c r="K995" s="300"/>
      <c r="L995" s="87"/>
      <c r="M995" s="299"/>
      <c r="N995" s="87"/>
      <c r="O995" s="87"/>
      <c r="P995" s="317"/>
      <c r="Q995" s="24"/>
    </row>
    <row r="996" spans="6:17" x14ac:dyDescent="0.2">
      <c r="F996" s="87"/>
      <c r="G996" s="87"/>
      <c r="H996" s="300"/>
      <c r="I996" s="317"/>
      <c r="J996" s="87"/>
      <c r="K996" s="300"/>
      <c r="L996" s="87"/>
      <c r="M996" s="299"/>
      <c r="N996" s="87"/>
      <c r="O996" s="87"/>
      <c r="P996" s="317"/>
      <c r="Q996" s="24"/>
    </row>
    <row r="997" spans="6:17" x14ac:dyDescent="0.2">
      <c r="F997" s="87"/>
      <c r="G997" s="87"/>
      <c r="H997" s="300"/>
      <c r="I997" s="317"/>
      <c r="J997" s="87"/>
      <c r="K997" s="300"/>
      <c r="L997" s="87"/>
      <c r="M997" s="299"/>
      <c r="N997" s="87"/>
      <c r="O997" s="87"/>
      <c r="P997" s="317"/>
      <c r="Q997" s="24"/>
    </row>
    <row r="998" spans="6:17" x14ac:dyDescent="0.2">
      <c r="F998" s="87"/>
      <c r="G998" s="87"/>
      <c r="H998" s="300"/>
      <c r="I998" s="317"/>
      <c r="J998" s="87"/>
      <c r="K998" s="300"/>
      <c r="L998" s="87"/>
      <c r="M998" s="299"/>
      <c r="N998" s="87"/>
      <c r="O998" s="87"/>
      <c r="P998" s="317"/>
      <c r="Q998" s="24"/>
    </row>
    <row r="999" spans="6:17" x14ac:dyDescent="0.2">
      <c r="F999" s="87"/>
      <c r="G999" s="87"/>
      <c r="H999" s="300"/>
      <c r="I999" s="317"/>
      <c r="J999" s="87"/>
      <c r="K999" s="300"/>
      <c r="L999" s="87"/>
      <c r="M999" s="299"/>
      <c r="N999" s="87"/>
      <c r="O999" s="87"/>
      <c r="P999" s="317"/>
      <c r="Q999" s="24"/>
    </row>
    <row r="1000" spans="6:17" x14ac:dyDescent="0.2">
      <c r="F1000" s="87"/>
      <c r="G1000" s="87"/>
      <c r="H1000" s="300"/>
      <c r="I1000" s="317"/>
      <c r="J1000" s="87"/>
      <c r="K1000" s="300"/>
      <c r="L1000" s="87"/>
      <c r="M1000" s="299"/>
      <c r="N1000" s="87"/>
      <c r="O1000" s="87"/>
      <c r="P1000" s="317"/>
      <c r="Q1000" s="24"/>
    </row>
    <row r="1001" spans="6:17" x14ac:dyDescent="0.2">
      <c r="F1001" s="87"/>
      <c r="G1001" s="87"/>
      <c r="H1001" s="300"/>
      <c r="I1001" s="317"/>
      <c r="J1001" s="87"/>
      <c r="K1001" s="300"/>
      <c r="L1001" s="87"/>
      <c r="M1001" s="299"/>
      <c r="N1001" s="87"/>
      <c r="O1001" s="87"/>
      <c r="P1001" s="317"/>
      <c r="Q1001" s="24"/>
    </row>
    <row r="1002" spans="6:17" x14ac:dyDescent="0.2">
      <c r="F1002" s="87"/>
      <c r="G1002" s="87"/>
      <c r="H1002" s="300"/>
      <c r="I1002" s="317"/>
      <c r="J1002" s="87"/>
      <c r="K1002" s="300"/>
      <c r="L1002" s="87"/>
      <c r="M1002" s="299"/>
      <c r="N1002" s="87"/>
      <c r="O1002" s="87"/>
      <c r="P1002" s="317"/>
      <c r="Q1002" s="24"/>
    </row>
    <row r="1003" spans="6:17" x14ac:dyDescent="0.2">
      <c r="F1003" s="87"/>
      <c r="G1003" s="87"/>
      <c r="H1003" s="300"/>
      <c r="I1003" s="317"/>
      <c r="J1003" s="87"/>
      <c r="K1003" s="300"/>
      <c r="L1003" s="87"/>
      <c r="M1003" s="299"/>
      <c r="N1003" s="87"/>
      <c r="O1003" s="87"/>
      <c r="P1003" s="317"/>
      <c r="Q1003" s="24"/>
    </row>
    <row r="1004" spans="6:17" x14ac:dyDescent="0.2">
      <c r="F1004" s="87"/>
      <c r="G1004" s="87"/>
      <c r="H1004" s="300"/>
      <c r="I1004" s="317"/>
      <c r="J1004" s="87"/>
      <c r="K1004" s="300"/>
      <c r="L1004" s="87"/>
      <c r="M1004" s="299"/>
      <c r="N1004" s="87"/>
      <c r="O1004" s="87"/>
      <c r="P1004" s="317"/>
      <c r="Q1004" s="24"/>
    </row>
    <row r="1005" spans="6:17" x14ac:dyDescent="0.2">
      <c r="F1005" s="87"/>
      <c r="G1005" s="87"/>
      <c r="H1005" s="300"/>
      <c r="I1005" s="317"/>
      <c r="J1005" s="87"/>
      <c r="K1005" s="300"/>
      <c r="L1005" s="87"/>
      <c r="M1005" s="299"/>
      <c r="N1005" s="87"/>
      <c r="O1005" s="87"/>
      <c r="P1005" s="317"/>
      <c r="Q1005" s="24"/>
    </row>
    <row r="1006" spans="6:17" x14ac:dyDescent="0.2">
      <c r="F1006" s="87"/>
      <c r="G1006" s="87"/>
      <c r="H1006" s="300"/>
      <c r="I1006" s="317"/>
      <c r="J1006" s="87"/>
      <c r="K1006" s="300"/>
      <c r="L1006" s="87"/>
      <c r="M1006" s="299"/>
      <c r="N1006" s="87"/>
      <c r="O1006" s="87"/>
      <c r="P1006" s="317"/>
      <c r="Q1006" s="24"/>
    </row>
    <row r="1007" spans="6:17" x14ac:dyDescent="0.2">
      <c r="F1007" s="87"/>
      <c r="G1007" s="87"/>
      <c r="H1007" s="300"/>
      <c r="I1007" s="317"/>
      <c r="J1007" s="87"/>
      <c r="K1007" s="300"/>
      <c r="L1007" s="87"/>
      <c r="M1007" s="299"/>
      <c r="N1007" s="87"/>
      <c r="O1007" s="87"/>
      <c r="P1007" s="317"/>
      <c r="Q1007" s="24"/>
    </row>
    <row r="1008" spans="6:17" x14ac:dyDescent="0.2">
      <c r="F1008" s="87"/>
      <c r="G1008" s="87"/>
      <c r="H1008" s="300"/>
      <c r="I1008" s="317"/>
      <c r="J1008" s="87"/>
      <c r="K1008" s="300"/>
      <c r="L1008" s="87"/>
      <c r="M1008" s="299"/>
      <c r="N1008" s="87"/>
      <c r="O1008" s="87"/>
      <c r="P1008" s="317"/>
      <c r="Q1008" s="24"/>
    </row>
    <row r="1009" spans="6:17" x14ac:dyDescent="0.2">
      <c r="F1009" s="87"/>
      <c r="G1009" s="87"/>
      <c r="H1009" s="300"/>
      <c r="I1009" s="317"/>
      <c r="J1009" s="87"/>
      <c r="K1009" s="300"/>
      <c r="L1009" s="87"/>
      <c r="M1009" s="299"/>
      <c r="N1009" s="87"/>
      <c r="O1009" s="87"/>
      <c r="P1009" s="317"/>
      <c r="Q1009" s="24"/>
    </row>
    <row r="1010" spans="6:17" x14ac:dyDescent="0.2">
      <c r="F1010" s="87"/>
      <c r="G1010" s="87"/>
      <c r="H1010" s="300"/>
      <c r="I1010" s="317"/>
      <c r="J1010" s="87"/>
      <c r="K1010" s="300"/>
      <c r="L1010" s="87"/>
      <c r="M1010" s="299"/>
      <c r="N1010" s="87"/>
      <c r="O1010" s="87"/>
      <c r="P1010" s="317"/>
      <c r="Q1010" s="24"/>
    </row>
    <row r="1011" spans="6:17" x14ac:dyDescent="0.2">
      <c r="F1011" s="87"/>
      <c r="G1011" s="87"/>
      <c r="H1011" s="300"/>
      <c r="I1011" s="317"/>
      <c r="J1011" s="87"/>
      <c r="K1011" s="300"/>
      <c r="L1011" s="87"/>
      <c r="M1011" s="299"/>
      <c r="N1011" s="87"/>
      <c r="O1011" s="87"/>
      <c r="P1011" s="317"/>
      <c r="Q1011" s="24"/>
    </row>
    <row r="1012" spans="6:17" x14ac:dyDescent="0.2">
      <c r="F1012" s="87"/>
      <c r="G1012" s="87"/>
      <c r="H1012" s="300"/>
      <c r="I1012" s="317"/>
      <c r="J1012" s="87"/>
      <c r="K1012" s="300"/>
      <c r="L1012" s="87"/>
      <c r="M1012" s="299"/>
      <c r="N1012" s="87"/>
      <c r="O1012" s="87"/>
      <c r="P1012" s="317"/>
      <c r="Q1012" s="24"/>
    </row>
    <row r="1013" spans="6:17" x14ac:dyDescent="0.2">
      <c r="F1013" s="87"/>
      <c r="G1013" s="87"/>
      <c r="H1013" s="300"/>
      <c r="I1013" s="317"/>
      <c r="J1013" s="87"/>
      <c r="K1013" s="300"/>
      <c r="L1013" s="87"/>
      <c r="M1013" s="299"/>
      <c r="N1013" s="87"/>
      <c r="O1013" s="87"/>
      <c r="P1013" s="317"/>
      <c r="Q1013" s="24"/>
    </row>
    <row r="1014" spans="6:17" x14ac:dyDescent="0.2">
      <c r="F1014" s="87"/>
      <c r="G1014" s="87"/>
      <c r="H1014" s="300"/>
      <c r="I1014" s="317"/>
      <c r="J1014" s="87"/>
      <c r="K1014" s="300"/>
      <c r="L1014" s="87"/>
      <c r="M1014" s="299"/>
      <c r="N1014" s="87"/>
      <c r="O1014" s="87"/>
      <c r="P1014" s="317"/>
      <c r="Q1014" s="24"/>
    </row>
    <row r="1015" spans="6:17" x14ac:dyDescent="0.2">
      <c r="F1015" s="87"/>
      <c r="G1015" s="87"/>
      <c r="H1015" s="300"/>
      <c r="I1015" s="317"/>
      <c r="J1015" s="87"/>
      <c r="K1015" s="300"/>
      <c r="L1015" s="87"/>
      <c r="M1015" s="299"/>
      <c r="N1015" s="87"/>
      <c r="O1015" s="87"/>
      <c r="P1015" s="317"/>
      <c r="Q1015" s="24"/>
    </row>
    <row r="1016" spans="6:17" x14ac:dyDescent="0.2">
      <c r="F1016" s="87"/>
      <c r="G1016" s="87"/>
      <c r="H1016" s="300"/>
      <c r="I1016" s="317"/>
      <c r="J1016" s="87"/>
      <c r="K1016" s="300"/>
      <c r="L1016" s="87"/>
      <c r="M1016" s="299"/>
      <c r="N1016" s="87"/>
      <c r="O1016" s="87"/>
      <c r="P1016" s="317"/>
      <c r="Q1016" s="24"/>
    </row>
    <row r="1017" spans="6:17" x14ac:dyDescent="0.2">
      <c r="F1017" s="87"/>
      <c r="G1017" s="87"/>
      <c r="H1017" s="300"/>
      <c r="I1017" s="317"/>
      <c r="J1017" s="87"/>
      <c r="K1017" s="300"/>
      <c r="L1017" s="87"/>
      <c r="M1017" s="299"/>
      <c r="N1017" s="87"/>
      <c r="O1017" s="87"/>
      <c r="P1017" s="317"/>
      <c r="Q1017" s="24"/>
    </row>
    <row r="1018" spans="6:17" x14ac:dyDescent="0.2">
      <c r="F1018" s="87"/>
      <c r="G1018" s="87"/>
      <c r="H1018" s="300"/>
      <c r="I1018" s="317"/>
      <c r="J1018" s="87"/>
      <c r="K1018" s="300"/>
      <c r="L1018" s="87"/>
      <c r="M1018" s="299"/>
      <c r="N1018" s="87"/>
      <c r="O1018" s="87"/>
      <c r="P1018" s="317"/>
      <c r="Q1018" s="24"/>
    </row>
    <row r="1019" spans="6:17" x14ac:dyDescent="0.2">
      <c r="F1019" s="87"/>
      <c r="G1019" s="87"/>
      <c r="H1019" s="300"/>
      <c r="I1019" s="317"/>
      <c r="J1019" s="87"/>
      <c r="K1019" s="300"/>
      <c r="L1019" s="87"/>
      <c r="M1019" s="299"/>
      <c r="N1019" s="87"/>
      <c r="O1019" s="87"/>
      <c r="P1019" s="317"/>
      <c r="Q1019" s="24"/>
    </row>
    <row r="1020" spans="6:17" x14ac:dyDescent="0.2">
      <c r="F1020" s="87"/>
      <c r="G1020" s="87"/>
      <c r="H1020" s="300"/>
      <c r="I1020" s="317"/>
      <c r="J1020" s="87"/>
      <c r="K1020" s="300"/>
      <c r="L1020" s="87"/>
      <c r="M1020" s="299"/>
      <c r="N1020" s="87"/>
      <c r="O1020" s="87"/>
      <c r="P1020" s="317"/>
      <c r="Q1020" s="24"/>
    </row>
    <row r="1021" spans="6:17" x14ac:dyDescent="0.2">
      <c r="F1021" s="87"/>
      <c r="G1021" s="87"/>
      <c r="H1021" s="300"/>
      <c r="I1021" s="317"/>
      <c r="J1021" s="87"/>
      <c r="K1021" s="300"/>
      <c r="L1021" s="87"/>
      <c r="M1021" s="299"/>
      <c r="N1021" s="87"/>
      <c r="O1021" s="87"/>
      <c r="P1021" s="317"/>
      <c r="Q1021" s="24"/>
    </row>
    <row r="1022" spans="6:17" x14ac:dyDescent="0.2">
      <c r="F1022" s="87"/>
      <c r="G1022" s="87"/>
      <c r="H1022" s="300"/>
      <c r="I1022" s="317"/>
      <c r="J1022" s="87"/>
      <c r="K1022" s="300"/>
      <c r="L1022" s="87"/>
      <c r="M1022" s="299"/>
      <c r="N1022" s="87"/>
      <c r="O1022" s="87"/>
      <c r="P1022" s="317"/>
      <c r="Q1022" s="24"/>
    </row>
    <row r="1023" spans="6:17" x14ac:dyDescent="0.2">
      <c r="F1023" s="87"/>
      <c r="G1023" s="87"/>
      <c r="H1023" s="300"/>
      <c r="I1023" s="317"/>
      <c r="J1023" s="87"/>
      <c r="K1023" s="300"/>
      <c r="L1023" s="87"/>
      <c r="M1023" s="299"/>
      <c r="N1023" s="87"/>
      <c r="O1023" s="87"/>
      <c r="P1023" s="317"/>
      <c r="Q1023" s="24"/>
    </row>
    <row r="1024" spans="6:17" x14ac:dyDescent="0.2">
      <c r="F1024" s="87"/>
      <c r="G1024" s="87"/>
      <c r="H1024" s="300"/>
      <c r="I1024" s="317"/>
      <c r="J1024" s="87"/>
      <c r="K1024" s="300"/>
      <c r="L1024" s="87"/>
      <c r="M1024" s="299"/>
      <c r="N1024" s="87"/>
      <c r="O1024" s="87"/>
      <c r="P1024" s="317"/>
      <c r="Q1024" s="24"/>
    </row>
    <row r="1025" spans="6:17" x14ac:dyDescent="0.2">
      <c r="F1025" s="87"/>
      <c r="G1025" s="87"/>
      <c r="H1025" s="300"/>
      <c r="I1025" s="317"/>
      <c r="J1025" s="87"/>
      <c r="K1025" s="300"/>
      <c r="L1025" s="87"/>
      <c r="M1025" s="299"/>
      <c r="N1025" s="87"/>
      <c r="O1025" s="87"/>
      <c r="P1025" s="317"/>
      <c r="Q1025" s="24"/>
    </row>
    <row r="1026" spans="6:17" x14ac:dyDescent="0.2">
      <c r="F1026" s="87"/>
      <c r="G1026" s="87"/>
      <c r="H1026" s="300"/>
      <c r="I1026" s="317"/>
      <c r="J1026" s="87"/>
      <c r="K1026" s="300"/>
      <c r="L1026" s="87"/>
      <c r="M1026" s="299"/>
      <c r="N1026" s="87"/>
      <c r="O1026" s="87"/>
      <c r="P1026" s="317"/>
      <c r="Q1026" s="24"/>
    </row>
    <row r="1027" spans="6:17" x14ac:dyDescent="0.2">
      <c r="F1027" s="87"/>
      <c r="G1027" s="87"/>
      <c r="H1027" s="300"/>
      <c r="I1027" s="317"/>
      <c r="J1027" s="87"/>
      <c r="K1027" s="300"/>
      <c r="L1027" s="87"/>
      <c r="M1027" s="299"/>
      <c r="N1027" s="87"/>
      <c r="O1027" s="87"/>
      <c r="P1027" s="317"/>
      <c r="Q1027" s="24"/>
    </row>
    <row r="1028" spans="6:17" x14ac:dyDescent="0.2">
      <c r="F1028" s="87"/>
      <c r="G1028" s="87"/>
      <c r="H1028" s="300"/>
      <c r="I1028" s="317"/>
      <c r="J1028" s="87"/>
      <c r="K1028" s="300"/>
      <c r="L1028" s="87"/>
      <c r="M1028" s="299"/>
      <c r="N1028" s="87"/>
      <c r="O1028" s="87"/>
      <c r="P1028" s="317"/>
      <c r="Q1028" s="24"/>
    </row>
    <row r="1029" spans="6:17" x14ac:dyDescent="0.2">
      <c r="F1029" s="87"/>
      <c r="G1029" s="87"/>
      <c r="H1029" s="300"/>
      <c r="I1029" s="317"/>
      <c r="J1029" s="87"/>
      <c r="K1029" s="300"/>
      <c r="L1029" s="87"/>
      <c r="M1029" s="299"/>
      <c r="N1029" s="87"/>
      <c r="O1029" s="87"/>
      <c r="P1029" s="317"/>
      <c r="Q1029" s="24"/>
    </row>
    <row r="1030" spans="6:17" x14ac:dyDescent="0.2">
      <c r="F1030" s="87"/>
      <c r="G1030" s="87"/>
      <c r="H1030" s="300"/>
      <c r="I1030" s="317"/>
      <c r="J1030" s="87"/>
      <c r="K1030" s="300"/>
      <c r="L1030" s="87"/>
      <c r="M1030" s="299"/>
      <c r="N1030" s="87"/>
      <c r="O1030" s="87"/>
      <c r="P1030" s="317"/>
      <c r="Q1030" s="24"/>
    </row>
    <row r="1031" spans="6:17" x14ac:dyDescent="0.2">
      <c r="F1031" s="87"/>
      <c r="G1031" s="87"/>
      <c r="H1031" s="300"/>
      <c r="I1031" s="317"/>
      <c r="J1031" s="87"/>
      <c r="K1031" s="300"/>
      <c r="L1031" s="87"/>
      <c r="M1031" s="299"/>
      <c r="N1031" s="87"/>
      <c r="O1031" s="87"/>
      <c r="P1031" s="317"/>
      <c r="Q1031" s="24"/>
    </row>
    <row r="1032" spans="6:17" x14ac:dyDescent="0.2">
      <c r="F1032" s="87"/>
      <c r="G1032" s="87"/>
      <c r="H1032" s="300"/>
      <c r="I1032" s="317"/>
      <c r="J1032" s="87"/>
      <c r="K1032" s="300"/>
      <c r="L1032" s="87"/>
      <c r="M1032" s="299"/>
      <c r="N1032" s="87"/>
      <c r="O1032" s="87"/>
      <c r="P1032" s="317"/>
      <c r="Q1032" s="24"/>
    </row>
    <row r="1033" spans="6:17" x14ac:dyDescent="0.2">
      <c r="F1033" s="87"/>
      <c r="G1033" s="87"/>
      <c r="H1033" s="300"/>
      <c r="I1033" s="317"/>
      <c r="J1033" s="87"/>
      <c r="K1033" s="300"/>
      <c r="L1033" s="87"/>
      <c r="M1033" s="299"/>
      <c r="N1033" s="87"/>
      <c r="O1033" s="87"/>
      <c r="P1033" s="317"/>
      <c r="Q1033" s="24"/>
    </row>
    <row r="1034" spans="6:17" x14ac:dyDescent="0.2">
      <c r="F1034" s="87"/>
      <c r="G1034" s="87"/>
      <c r="H1034" s="300"/>
      <c r="I1034" s="317"/>
      <c r="J1034" s="87"/>
      <c r="K1034" s="300"/>
      <c r="L1034" s="87"/>
      <c r="M1034" s="299"/>
      <c r="N1034" s="87"/>
      <c r="O1034" s="87"/>
      <c r="P1034" s="317"/>
      <c r="Q1034" s="24"/>
    </row>
    <row r="1035" spans="6:17" x14ac:dyDescent="0.2">
      <c r="F1035" s="87"/>
      <c r="G1035" s="87"/>
      <c r="H1035" s="300"/>
      <c r="I1035" s="317"/>
      <c r="J1035" s="87"/>
      <c r="K1035" s="300"/>
      <c r="L1035" s="87"/>
      <c r="M1035" s="299"/>
      <c r="N1035" s="87"/>
      <c r="O1035" s="87"/>
      <c r="P1035" s="317"/>
      <c r="Q1035" s="24"/>
    </row>
    <row r="1036" spans="6:17" x14ac:dyDescent="0.2">
      <c r="F1036" s="87"/>
      <c r="G1036" s="87"/>
      <c r="H1036" s="300"/>
      <c r="I1036" s="317"/>
      <c r="J1036" s="87"/>
      <c r="K1036" s="300"/>
      <c r="L1036" s="87"/>
      <c r="M1036" s="299"/>
      <c r="N1036" s="87"/>
      <c r="O1036" s="87"/>
      <c r="P1036" s="317"/>
      <c r="Q1036" s="24"/>
    </row>
    <row r="1037" spans="6:17" x14ac:dyDescent="0.2">
      <c r="F1037" s="87"/>
      <c r="G1037" s="87"/>
      <c r="H1037" s="300"/>
      <c r="I1037" s="317"/>
      <c r="J1037" s="87"/>
      <c r="K1037" s="300"/>
      <c r="L1037" s="87"/>
      <c r="M1037" s="299"/>
      <c r="N1037" s="87"/>
      <c r="O1037" s="87"/>
      <c r="P1037" s="317"/>
      <c r="Q1037" s="24"/>
    </row>
    <row r="1038" spans="6:17" x14ac:dyDescent="0.2">
      <c r="F1038" s="87"/>
      <c r="G1038" s="87"/>
      <c r="H1038" s="300"/>
      <c r="I1038" s="317"/>
      <c r="J1038" s="87"/>
      <c r="K1038" s="300"/>
      <c r="L1038" s="87"/>
      <c r="M1038" s="299"/>
      <c r="N1038" s="87"/>
      <c r="O1038" s="87"/>
      <c r="P1038" s="317"/>
      <c r="Q1038" s="24"/>
    </row>
    <row r="1039" spans="6:17" x14ac:dyDescent="0.2">
      <c r="F1039" s="87"/>
      <c r="G1039" s="87"/>
      <c r="H1039" s="300"/>
      <c r="I1039" s="317"/>
      <c r="J1039" s="87"/>
      <c r="K1039" s="300"/>
      <c r="L1039" s="87"/>
      <c r="M1039" s="299"/>
      <c r="N1039" s="87"/>
      <c r="O1039" s="87"/>
      <c r="P1039" s="317"/>
      <c r="Q1039" s="24"/>
    </row>
    <row r="1040" spans="6:17" x14ac:dyDescent="0.2">
      <c r="F1040" s="87"/>
      <c r="G1040" s="87"/>
      <c r="H1040" s="300"/>
      <c r="I1040" s="317"/>
      <c r="J1040" s="87"/>
      <c r="K1040" s="300"/>
      <c r="L1040" s="87"/>
      <c r="M1040" s="299"/>
      <c r="N1040" s="87"/>
      <c r="O1040" s="87"/>
      <c r="P1040" s="317"/>
      <c r="Q1040" s="24"/>
    </row>
    <row r="1041" spans="6:17" x14ac:dyDescent="0.2">
      <c r="F1041" s="87"/>
      <c r="G1041" s="87"/>
      <c r="H1041" s="300"/>
      <c r="I1041" s="317"/>
      <c r="J1041" s="87"/>
      <c r="K1041" s="300"/>
      <c r="L1041" s="87"/>
      <c r="M1041" s="299"/>
      <c r="N1041" s="87"/>
      <c r="O1041" s="87"/>
      <c r="P1041" s="317"/>
      <c r="Q1041" s="24"/>
    </row>
    <row r="1042" spans="6:17" x14ac:dyDescent="0.2">
      <c r="F1042" s="87"/>
      <c r="G1042" s="87"/>
      <c r="H1042" s="300"/>
      <c r="I1042" s="317"/>
      <c r="J1042" s="87"/>
      <c r="K1042" s="300"/>
      <c r="L1042" s="87"/>
      <c r="M1042" s="299"/>
      <c r="N1042" s="87"/>
      <c r="O1042" s="87"/>
      <c r="P1042" s="317"/>
      <c r="Q1042" s="24"/>
    </row>
    <row r="1043" spans="6:17" x14ac:dyDescent="0.2">
      <c r="F1043" s="87"/>
      <c r="G1043" s="87"/>
      <c r="H1043" s="300"/>
      <c r="I1043" s="317"/>
      <c r="J1043" s="87"/>
      <c r="K1043" s="300"/>
      <c r="L1043" s="87"/>
      <c r="M1043" s="299"/>
      <c r="N1043" s="87"/>
      <c r="O1043" s="87"/>
      <c r="P1043" s="317"/>
      <c r="Q1043" s="24"/>
    </row>
    <row r="1044" spans="6:17" x14ac:dyDescent="0.2">
      <c r="F1044" s="87"/>
      <c r="G1044" s="87"/>
      <c r="H1044" s="300"/>
      <c r="I1044" s="317"/>
      <c r="J1044" s="87"/>
      <c r="K1044" s="300"/>
      <c r="L1044" s="87"/>
      <c r="M1044" s="299"/>
      <c r="N1044" s="87"/>
      <c r="O1044" s="87"/>
      <c r="P1044" s="317"/>
      <c r="Q1044" s="24"/>
    </row>
    <row r="1045" spans="6:17" x14ac:dyDescent="0.2">
      <c r="F1045" s="87"/>
      <c r="G1045" s="87"/>
      <c r="H1045" s="300"/>
      <c r="I1045" s="317"/>
      <c r="J1045" s="87"/>
      <c r="K1045" s="300"/>
      <c r="L1045" s="87"/>
      <c r="M1045" s="299"/>
      <c r="N1045" s="87"/>
      <c r="O1045" s="87"/>
      <c r="P1045" s="317"/>
      <c r="Q1045" s="24"/>
    </row>
    <row r="1046" spans="6:17" x14ac:dyDescent="0.2">
      <c r="F1046" s="87"/>
      <c r="G1046" s="87"/>
      <c r="H1046" s="300"/>
      <c r="I1046" s="317"/>
      <c r="J1046" s="87"/>
      <c r="K1046" s="300"/>
      <c r="L1046" s="87"/>
      <c r="M1046" s="299"/>
      <c r="N1046" s="87"/>
      <c r="O1046" s="87"/>
      <c r="P1046" s="317"/>
      <c r="Q1046" s="24"/>
    </row>
    <row r="1047" spans="6:17" x14ac:dyDescent="0.2">
      <c r="F1047" s="87"/>
      <c r="G1047" s="87"/>
      <c r="H1047" s="300"/>
      <c r="I1047" s="317"/>
      <c r="J1047" s="87"/>
      <c r="K1047" s="300"/>
      <c r="L1047" s="87"/>
      <c r="M1047" s="299"/>
      <c r="N1047" s="87"/>
      <c r="O1047" s="87"/>
      <c r="P1047" s="317"/>
      <c r="Q1047" s="24"/>
    </row>
    <row r="1048" spans="6:17" x14ac:dyDescent="0.2">
      <c r="F1048" s="87"/>
      <c r="G1048" s="87"/>
      <c r="H1048" s="300"/>
      <c r="I1048" s="317"/>
      <c r="J1048" s="87"/>
      <c r="K1048" s="300"/>
      <c r="L1048" s="87"/>
      <c r="M1048" s="299"/>
      <c r="N1048" s="87"/>
      <c r="O1048" s="87"/>
      <c r="P1048" s="317"/>
      <c r="Q1048" s="24"/>
    </row>
    <row r="1049" spans="6:17" x14ac:dyDescent="0.2">
      <c r="F1049" s="87"/>
      <c r="G1049" s="87"/>
      <c r="H1049" s="300"/>
      <c r="I1049" s="317"/>
      <c r="J1049" s="87"/>
      <c r="K1049" s="300"/>
      <c r="L1049" s="87"/>
      <c r="M1049" s="299"/>
      <c r="N1049" s="87"/>
      <c r="O1049" s="87"/>
      <c r="P1049" s="317"/>
      <c r="Q1049" s="24"/>
    </row>
    <row r="1050" spans="6:17" x14ac:dyDescent="0.2">
      <c r="F1050" s="87"/>
      <c r="G1050" s="87"/>
      <c r="H1050" s="300"/>
      <c r="I1050" s="317"/>
      <c r="J1050" s="87"/>
      <c r="K1050" s="300"/>
      <c r="L1050" s="87"/>
      <c r="M1050" s="299"/>
      <c r="N1050" s="87"/>
      <c r="O1050" s="87"/>
      <c r="P1050" s="317"/>
      <c r="Q1050" s="24"/>
    </row>
    <row r="1051" spans="6:17" x14ac:dyDescent="0.2">
      <c r="F1051" s="87"/>
      <c r="G1051" s="87"/>
      <c r="H1051" s="300"/>
      <c r="I1051" s="317"/>
      <c r="J1051" s="87"/>
      <c r="K1051" s="300"/>
      <c r="L1051" s="87"/>
      <c r="M1051" s="299"/>
      <c r="N1051" s="87"/>
      <c r="O1051" s="87"/>
      <c r="P1051" s="317"/>
      <c r="Q1051" s="24"/>
    </row>
    <row r="1052" spans="6:17" x14ac:dyDescent="0.2">
      <c r="F1052" s="87"/>
      <c r="G1052" s="87"/>
      <c r="H1052" s="300"/>
      <c r="I1052" s="317"/>
      <c r="J1052" s="87"/>
      <c r="K1052" s="300"/>
      <c r="L1052" s="87"/>
      <c r="M1052" s="299"/>
      <c r="N1052" s="87"/>
      <c r="O1052" s="87"/>
      <c r="P1052" s="317"/>
      <c r="Q1052" s="24"/>
    </row>
    <row r="1053" spans="6:17" x14ac:dyDescent="0.2">
      <c r="F1053" s="87"/>
      <c r="G1053" s="87"/>
      <c r="H1053" s="300"/>
      <c r="I1053" s="317"/>
      <c r="J1053" s="87"/>
      <c r="K1053" s="300"/>
      <c r="L1053" s="87"/>
      <c r="M1053" s="299"/>
      <c r="N1053" s="87"/>
      <c r="O1053" s="87"/>
      <c r="P1053" s="317"/>
      <c r="Q1053" s="24"/>
    </row>
    <row r="1054" spans="6:17" x14ac:dyDescent="0.2">
      <c r="F1054" s="87"/>
      <c r="G1054" s="87"/>
      <c r="H1054" s="300"/>
      <c r="I1054" s="317"/>
      <c r="J1054" s="87"/>
      <c r="K1054" s="300"/>
      <c r="L1054" s="87"/>
      <c r="M1054" s="299"/>
      <c r="N1054" s="87"/>
      <c r="O1054" s="87"/>
      <c r="P1054" s="317"/>
      <c r="Q1054" s="24"/>
    </row>
    <row r="1055" spans="6:17" x14ac:dyDescent="0.2">
      <c r="F1055" s="87"/>
      <c r="G1055" s="87"/>
      <c r="H1055" s="300"/>
      <c r="I1055" s="317"/>
      <c r="J1055" s="87"/>
      <c r="K1055" s="300"/>
      <c r="L1055" s="87"/>
      <c r="M1055" s="299"/>
      <c r="N1055" s="87"/>
      <c r="O1055" s="87"/>
      <c r="P1055" s="317"/>
      <c r="Q1055" s="24"/>
    </row>
    <row r="1056" spans="6:17" x14ac:dyDescent="0.2">
      <c r="F1056" s="87"/>
      <c r="G1056" s="87"/>
      <c r="H1056" s="300"/>
      <c r="I1056" s="317"/>
      <c r="J1056" s="87"/>
      <c r="K1056" s="300"/>
      <c r="L1056" s="87"/>
      <c r="M1056" s="299"/>
      <c r="N1056" s="87"/>
      <c r="O1056" s="87"/>
      <c r="P1056" s="317"/>
      <c r="Q1056" s="24"/>
    </row>
    <row r="1057" spans="6:17" x14ac:dyDescent="0.2">
      <c r="F1057" s="87"/>
      <c r="G1057" s="87"/>
      <c r="H1057" s="300"/>
      <c r="I1057" s="317"/>
      <c r="J1057" s="87"/>
      <c r="K1057" s="300"/>
      <c r="L1057" s="87"/>
      <c r="M1057" s="299"/>
      <c r="N1057" s="87"/>
      <c r="O1057" s="87"/>
      <c r="P1057" s="317"/>
      <c r="Q1057" s="24"/>
    </row>
    <row r="1058" spans="6:17" x14ac:dyDescent="0.2">
      <c r="F1058" s="87"/>
      <c r="G1058" s="87"/>
      <c r="H1058" s="300"/>
      <c r="I1058" s="317"/>
      <c r="J1058" s="87"/>
      <c r="K1058" s="300"/>
      <c r="L1058" s="87"/>
      <c r="M1058" s="299"/>
      <c r="N1058" s="87"/>
      <c r="O1058" s="87"/>
      <c r="P1058" s="317"/>
      <c r="Q1058" s="24"/>
    </row>
    <row r="1059" spans="6:17" x14ac:dyDescent="0.2">
      <c r="F1059" s="87"/>
      <c r="G1059" s="87"/>
      <c r="H1059" s="300"/>
      <c r="I1059" s="317"/>
      <c r="J1059" s="87"/>
      <c r="K1059" s="300"/>
      <c r="L1059" s="87"/>
      <c r="M1059" s="299"/>
      <c r="N1059" s="87"/>
      <c r="O1059" s="87"/>
      <c r="P1059" s="317"/>
      <c r="Q1059" s="24"/>
    </row>
    <row r="1060" spans="6:17" x14ac:dyDescent="0.2">
      <c r="F1060" s="87"/>
      <c r="G1060" s="87"/>
      <c r="H1060" s="300"/>
      <c r="I1060" s="317"/>
      <c r="J1060" s="87"/>
      <c r="K1060" s="300"/>
      <c r="L1060" s="87"/>
      <c r="M1060" s="299"/>
      <c r="N1060" s="87"/>
      <c r="O1060" s="87"/>
      <c r="P1060" s="317"/>
      <c r="Q1060" s="24"/>
    </row>
    <row r="1061" spans="6:17" x14ac:dyDescent="0.2">
      <c r="F1061" s="87"/>
      <c r="G1061" s="87"/>
      <c r="H1061" s="300"/>
      <c r="I1061" s="317"/>
      <c r="J1061" s="87"/>
      <c r="K1061" s="300"/>
      <c r="L1061" s="87"/>
      <c r="M1061" s="299"/>
      <c r="N1061" s="87"/>
      <c r="O1061" s="87"/>
      <c r="P1061" s="317"/>
      <c r="Q1061" s="24"/>
    </row>
    <row r="1062" spans="6:17" x14ac:dyDescent="0.2">
      <c r="F1062" s="87"/>
      <c r="G1062" s="87"/>
      <c r="H1062" s="300"/>
      <c r="I1062" s="317"/>
      <c r="J1062" s="87"/>
      <c r="K1062" s="300"/>
      <c r="L1062" s="87"/>
      <c r="M1062" s="299"/>
      <c r="N1062" s="87"/>
      <c r="O1062" s="87"/>
      <c r="P1062" s="317"/>
      <c r="Q1062" s="24"/>
    </row>
    <row r="1063" spans="6:17" x14ac:dyDescent="0.2">
      <c r="F1063" s="87"/>
      <c r="G1063" s="87"/>
      <c r="H1063" s="300"/>
      <c r="I1063" s="317"/>
      <c r="J1063" s="87"/>
      <c r="K1063" s="300"/>
      <c r="L1063" s="87"/>
      <c r="M1063" s="299"/>
      <c r="N1063" s="87"/>
      <c r="O1063" s="87"/>
      <c r="P1063" s="317"/>
      <c r="Q1063" s="24"/>
    </row>
    <row r="1064" spans="6:17" x14ac:dyDescent="0.2">
      <c r="F1064" s="87"/>
      <c r="G1064" s="87"/>
      <c r="H1064" s="300"/>
      <c r="I1064" s="317"/>
      <c r="J1064" s="87"/>
      <c r="K1064" s="300"/>
      <c r="L1064" s="87"/>
      <c r="M1064" s="299"/>
      <c r="N1064" s="87"/>
      <c r="O1064" s="87"/>
      <c r="P1064" s="317"/>
      <c r="Q1064" s="24"/>
    </row>
    <row r="1065" spans="6:17" x14ac:dyDescent="0.2">
      <c r="F1065" s="87"/>
      <c r="G1065" s="87"/>
      <c r="H1065" s="300"/>
      <c r="I1065" s="317"/>
      <c r="J1065" s="87"/>
      <c r="K1065" s="300"/>
      <c r="L1065" s="87"/>
      <c r="M1065" s="299"/>
      <c r="N1065" s="87"/>
      <c r="O1065" s="87"/>
      <c r="P1065" s="317"/>
      <c r="Q1065" s="24"/>
    </row>
    <row r="1066" spans="6:17" x14ac:dyDescent="0.2">
      <c r="F1066" s="87"/>
      <c r="G1066" s="87"/>
      <c r="H1066" s="300"/>
      <c r="I1066" s="317"/>
      <c r="J1066" s="87"/>
      <c r="K1066" s="300"/>
      <c r="L1066" s="87"/>
      <c r="M1066" s="299"/>
      <c r="N1066" s="87"/>
      <c r="O1066" s="87"/>
      <c r="P1066" s="317"/>
      <c r="Q1066" s="24"/>
    </row>
    <row r="1067" spans="6:17" x14ac:dyDescent="0.2">
      <c r="F1067" s="87"/>
      <c r="G1067" s="87"/>
      <c r="H1067" s="300"/>
      <c r="I1067" s="317"/>
      <c r="J1067" s="87"/>
      <c r="K1067" s="300"/>
      <c r="L1067" s="87"/>
      <c r="M1067" s="299"/>
      <c r="N1067" s="87"/>
      <c r="O1067" s="87"/>
      <c r="P1067" s="317"/>
      <c r="Q1067" s="24"/>
    </row>
    <row r="1068" spans="6:17" x14ac:dyDescent="0.2">
      <c r="F1068" s="87"/>
      <c r="G1068" s="87"/>
      <c r="H1068" s="300"/>
      <c r="I1068" s="317"/>
      <c r="J1068" s="87"/>
      <c r="K1068" s="300"/>
      <c r="L1068" s="87"/>
      <c r="M1068" s="299"/>
      <c r="N1068" s="87"/>
      <c r="O1068" s="87"/>
      <c r="P1068" s="317"/>
      <c r="Q1068" s="24"/>
    </row>
    <row r="1069" spans="6:17" x14ac:dyDescent="0.2">
      <c r="F1069" s="87"/>
      <c r="G1069" s="87"/>
      <c r="H1069" s="300"/>
      <c r="I1069" s="317"/>
      <c r="J1069" s="87"/>
      <c r="K1069" s="300"/>
      <c r="L1069" s="87"/>
      <c r="M1069" s="299"/>
      <c r="N1069" s="87"/>
      <c r="O1069" s="87"/>
      <c r="P1069" s="317"/>
      <c r="Q1069" s="24"/>
    </row>
    <row r="1070" spans="6:17" x14ac:dyDescent="0.2">
      <c r="F1070" s="87"/>
      <c r="G1070" s="87"/>
      <c r="H1070" s="300"/>
      <c r="I1070" s="317"/>
      <c r="J1070" s="87"/>
      <c r="K1070" s="300"/>
      <c r="L1070" s="87"/>
      <c r="M1070" s="299"/>
      <c r="N1070" s="87"/>
      <c r="O1070" s="87"/>
      <c r="P1070" s="317"/>
      <c r="Q1070" s="24"/>
    </row>
    <row r="1071" spans="6:17" x14ac:dyDescent="0.2">
      <c r="F1071" s="87"/>
      <c r="G1071" s="87"/>
      <c r="H1071" s="300"/>
      <c r="I1071" s="317"/>
      <c r="J1071" s="87"/>
      <c r="K1071" s="300"/>
      <c r="L1071" s="87"/>
      <c r="M1071" s="299"/>
      <c r="N1071" s="87"/>
      <c r="O1071" s="87"/>
      <c r="P1071" s="317"/>
      <c r="Q1071" s="24"/>
    </row>
    <row r="1072" spans="6:17" x14ac:dyDescent="0.2">
      <c r="F1072" s="87"/>
      <c r="G1072" s="87"/>
      <c r="H1072" s="300"/>
      <c r="I1072" s="317"/>
      <c r="J1072" s="87"/>
      <c r="K1072" s="300"/>
      <c r="L1072" s="87"/>
      <c r="M1072" s="299"/>
      <c r="N1072" s="87"/>
      <c r="O1072" s="87"/>
      <c r="P1072" s="317"/>
      <c r="Q1072" s="24"/>
    </row>
    <row r="1073" spans="6:17" x14ac:dyDescent="0.2">
      <c r="F1073" s="87"/>
      <c r="G1073" s="87"/>
      <c r="H1073" s="300"/>
      <c r="I1073" s="317"/>
      <c r="J1073" s="87"/>
      <c r="K1073" s="300"/>
      <c r="L1073" s="87"/>
      <c r="M1073" s="299"/>
      <c r="N1073" s="87"/>
      <c r="O1073" s="87"/>
      <c r="P1073" s="317"/>
      <c r="Q1073" s="24"/>
    </row>
    <row r="1074" spans="6:17" x14ac:dyDescent="0.2">
      <c r="F1074" s="87"/>
      <c r="G1074" s="87"/>
      <c r="H1074" s="300"/>
      <c r="I1074" s="317"/>
      <c r="J1074" s="87"/>
      <c r="K1074" s="300"/>
      <c r="L1074" s="87"/>
      <c r="M1074" s="299"/>
      <c r="N1074" s="87"/>
      <c r="O1074" s="87"/>
      <c r="P1074" s="317"/>
      <c r="Q1074" s="24"/>
    </row>
    <row r="1075" spans="6:17" x14ac:dyDescent="0.2">
      <c r="F1075" s="87"/>
      <c r="G1075" s="87"/>
      <c r="H1075" s="300"/>
      <c r="I1075" s="317"/>
      <c r="J1075" s="87"/>
      <c r="K1075" s="300"/>
      <c r="L1075" s="87"/>
      <c r="M1075" s="299"/>
      <c r="N1075" s="87"/>
      <c r="O1075" s="87"/>
      <c r="P1075" s="317"/>
      <c r="Q1075" s="24"/>
    </row>
    <row r="1076" spans="6:17" x14ac:dyDescent="0.2">
      <c r="F1076" s="87"/>
      <c r="G1076" s="87"/>
      <c r="H1076" s="300"/>
      <c r="I1076" s="317"/>
      <c r="J1076" s="87"/>
      <c r="K1076" s="300"/>
      <c r="L1076" s="87"/>
      <c r="M1076" s="299"/>
      <c r="N1076" s="87"/>
      <c r="O1076" s="87"/>
      <c r="P1076" s="317"/>
      <c r="Q1076" s="24"/>
    </row>
    <row r="1077" spans="6:17" x14ac:dyDescent="0.2">
      <c r="F1077" s="87"/>
      <c r="G1077" s="87"/>
      <c r="H1077" s="300"/>
      <c r="I1077" s="317"/>
      <c r="J1077" s="87"/>
      <c r="K1077" s="300"/>
      <c r="L1077" s="87"/>
      <c r="M1077" s="299"/>
      <c r="N1077" s="87"/>
      <c r="O1077" s="87"/>
      <c r="P1077" s="317"/>
      <c r="Q1077" s="24"/>
    </row>
    <row r="1078" spans="6:17" x14ac:dyDescent="0.2">
      <c r="F1078" s="87"/>
      <c r="G1078" s="87"/>
      <c r="H1078" s="300"/>
      <c r="I1078" s="317"/>
      <c r="J1078" s="87"/>
      <c r="K1078" s="300"/>
      <c r="L1078" s="87"/>
      <c r="M1078" s="299"/>
      <c r="N1078" s="87"/>
      <c r="O1078" s="87"/>
      <c r="P1078" s="317"/>
      <c r="Q1078" s="24"/>
    </row>
    <row r="1079" spans="6:17" x14ac:dyDescent="0.2">
      <c r="F1079" s="87"/>
      <c r="G1079" s="87"/>
      <c r="H1079" s="300"/>
      <c r="I1079" s="317"/>
      <c r="J1079" s="87"/>
      <c r="K1079" s="300"/>
      <c r="L1079" s="87"/>
      <c r="M1079" s="299"/>
      <c r="N1079" s="87"/>
      <c r="O1079" s="87"/>
      <c r="P1079" s="317"/>
      <c r="Q1079" s="24"/>
    </row>
    <row r="1080" spans="6:17" x14ac:dyDescent="0.2">
      <c r="F1080" s="87"/>
      <c r="G1080" s="87"/>
      <c r="H1080" s="300"/>
      <c r="I1080" s="317"/>
      <c r="J1080" s="87"/>
      <c r="K1080" s="300"/>
      <c r="L1080" s="87"/>
      <c r="M1080" s="299"/>
      <c r="N1080" s="87"/>
      <c r="O1080" s="87"/>
      <c r="P1080" s="317"/>
      <c r="Q1080" s="24"/>
    </row>
    <row r="1081" spans="6:17" x14ac:dyDescent="0.2">
      <c r="F1081" s="87"/>
      <c r="G1081" s="87"/>
      <c r="H1081" s="300"/>
      <c r="I1081" s="317"/>
      <c r="J1081" s="87"/>
      <c r="K1081" s="300"/>
      <c r="L1081" s="87"/>
      <c r="M1081" s="299"/>
      <c r="N1081" s="87"/>
      <c r="O1081" s="87"/>
      <c r="P1081" s="317"/>
      <c r="Q1081" s="24"/>
    </row>
    <row r="1082" spans="6:17" x14ac:dyDescent="0.2">
      <c r="F1082" s="87"/>
      <c r="G1082" s="87"/>
      <c r="H1082" s="300"/>
      <c r="I1082" s="317"/>
      <c r="J1082" s="87"/>
      <c r="K1082" s="300"/>
      <c r="L1082" s="87"/>
      <c r="M1082" s="299"/>
      <c r="N1082" s="87"/>
      <c r="O1082" s="87"/>
      <c r="P1082" s="317"/>
      <c r="Q1082" s="24"/>
    </row>
    <row r="1083" spans="6:17" x14ac:dyDescent="0.2">
      <c r="F1083" s="87"/>
      <c r="G1083" s="87"/>
      <c r="H1083" s="300"/>
      <c r="I1083" s="317"/>
      <c r="J1083" s="87"/>
      <c r="K1083" s="300"/>
      <c r="L1083" s="87"/>
      <c r="M1083" s="299"/>
      <c r="N1083" s="87"/>
      <c r="O1083" s="87"/>
      <c r="P1083" s="317"/>
      <c r="Q1083" s="24"/>
    </row>
    <row r="1084" spans="6:17" x14ac:dyDescent="0.2">
      <c r="F1084" s="87"/>
      <c r="G1084" s="87"/>
      <c r="H1084" s="300"/>
      <c r="I1084" s="317"/>
      <c r="J1084" s="87"/>
      <c r="K1084" s="300"/>
      <c r="L1084" s="87"/>
      <c r="M1084" s="299"/>
      <c r="N1084" s="87"/>
      <c r="O1084" s="87"/>
      <c r="P1084" s="317"/>
      <c r="Q1084" s="24"/>
    </row>
    <row r="1085" spans="6:17" x14ac:dyDescent="0.2">
      <c r="F1085" s="87"/>
      <c r="G1085" s="87"/>
      <c r="H1085" s="300"/>
      <c r="I1085" s="317"/>
      <c r="J1085" s="87"/>
      <c r="K1085" s="300"/>
      <c r="L1085" s="87"/>
      <c r="M1085" s="299"/>
      <c r="N1085" s="87"/>
      <c r="O1085" s="87"/>
      <c r="P1085" s="317"/>
      <c r="Q1085" s="24"/>
    </row>
    <row r="1086" spans="6:17" x14ac:dyDescent="0.2">
      <c r="F1086" s="87"/>
      <c r="G1086" s="87"/>
      <c r="H1086" s="300"/>
      <c r="I1086" s="317"/>
      <c r="J1086" s="87"/>
      <c r="K1086" s="300"/>
      <c r="L1086" s="87"/>
      <c r="M1086" s="299"/>
      <c r="N1086" s="87"/>
      <c r="O1086" s="87"/>
      <c r="P1086" s="317"/>
      <c r="Q1086" s="24"/>
    </row>
    <row r="1087" spans="6:17" x14ac:dyDescent="0.2">
      <c r="F1087" s="87"/>
      <c r="G1087" s="87"/>
      <c r="H1087" s="300"/>
      <c r="I1087" s="317"/>
      <c r="J1087" s="87"/>
      <c r="K1087" s="300"/>
      <c r="L1087" s="87"/>
      <c r="M1087" s="299"/>
      <c r="N1087" s="87"/>
      <c r="O1087" s="87"/>
      <c r="P1087" s="317"/>
      <c r="Q1087" s="24"/>
    </row>
    <row r="1088" spans="6:17" x14ac:dyDescent="0.2">
      <c r="F1088" s="87"/>
      <c r="G1088" s="87"/>
      <c r="H1088" s="300"/>
      <c r="I1088" s="317"/>
      <c r="J1088" s="87"/>
      <c r="K1088" s="300"/>
      <c r="L1088" s="87"/>
      <c r="M1088" s="299"/>
      <c r="N1088" s="87"/>
      <c r="O1088" s="87"/>
      <c r="P1088" s="317"/>
      <c r="Q1088" s="24"/>
    </row>
    <row r="1089" spans="6:17" x14ac:dyDescent="0.2">
      <c r="F1089" s="87"/>
      <c r="G1089" s="87"/>
      <c r="H1089" s="300"/>
      <c r="I1089" s="317"/>
      <c r="J1089" s="87"/>
      <c r="K1089" s="300"/>
      <c r="L1089" s="87"/>
      <c r="M1089" s="299"/>
      <c r="N1089" s="87"/>
      <c r="O1089" s="87"/>
      <c r="P1089" s="317"/>
      <c r="Q1089" s="24"/>
    </row>
    <row r="1090" spans="6:17" x14ac:dyDescent="0.2">
      <c r="F1090" s="87"/>
      <c r="G1090" s="87"/>
      <c r="H1090" s="300"/>
      <c r="I1090" s="317"/>
      <c r="J1090" s="87"/>
      <c r="K1090" s="300"/>
      <c r="L1090" s="87"/>
      <c r="M1090" s="299"/>
      <c r="N1090" s="87"/>
      <c r="O1090" s="87"/>
      <c r="P1090" s="317"/>
      <c r="Q1090" s="24"/>
    </row>
    <row r="1091" spans="6:17" x14ac:dyDescent="0.2">
      <c r="F1091" s="87"/>
      <c r="G1091" s="87"/>
      <c r="H1091" s="300"/>
      <c r="I1091" s="317"/>
      <c r="J1091" s="87"/>
      <c r="K1091" s="300"/>
      <c r="L1091" s="87"/>
      <c r="M1091" s="299"/>
      <c r="N1091" s="87"/>
      <c r="O1091" s="87"/>
      <c r="P1091" s="317"/>
      <c r="Q1091" s="24"/>
    </row>
    <row r="1092" spans="6:17" x14ac:dyDescent="0.2">
      <c r="F1092" s="87"/>
      <c r="G1092" s="87"/>
      <c r="H1092" s="300"/>
      <c r="I1092" s="317"/>
      <c r="J1092" s="87"/>
      <c r="K1092" s="300"/>
      <c r="L1092" s="87"/>
      <c r="M1092" s="299"/>
      <c r="N1092" s="87"/>
      <c r="O1092" s="87"/>
      <c r="P1092" s="317"/>
      <c r="Q1092" s="24"/>
    </row>
    <row r="1093" spans="6:17" x14ac:dyDescent="0.2">
      <c r="F1093" s="87"/>
      <c r="G1093" s="87"/>
      <c r="H1093" s="300"/>
      <c r="I1093" s="317"/>
      <c r="J1093" s="87"/>
      <c r="K1093" s="300"/>
      <c r="L1093" s="87"/>
      <c r="M1093" s="299"/>
      <c r="N1093" s="87"/>
      <c r="O1093" s="87"/>
      <c r="P1093" s="317"/>
      <c r="Q1093" s="24"/>
    </row>
    <row r="1094" spans="6:17" x14ac:dyDescent="0.2">
      <c r="F1094" s="87"/>
      <c r="G1094" s="87"/>
      <c r="H1094" s="300"/>
      <c r="I1094" s="317"/>
      <c r="J1094" s="87"/>
      <c r="K1094" s="300"/>
      <c r="L1094" s="87"/>
      <c r="M1094" s="299"/>
      <c r="N1094" s="87"/>
      <c r="O1094" s="87"/>
      <c r="P1094" s="317"/>
      <c r="Q1094" s="24"/>
    </row>
    <row r="1095" spans="6:17" x14ac:dyDescent="0.2">
      <c r="F1095" s="87"/>
      <c r="G1095" s="87"/>
      <c r="H1095" s="300"/>
      <c r="I1095" s="317"/>
      <c r="J1095" s="87"/>
      <c r="K1095" s="300"/>
      <c r="L1095" s="87"/>
      <c r="M1095" s="299"/>
      <c r="N1095" s="87"/>
      <c r="O1095" s="87"/>
      <c r="P1095" s="317"/>
      <c r="Q1095" s="24"/>
    </row>
    <row r="1096" spans="6:17" x14ac:dyDescent="0.2">
      <c r="F1096" s="87"/>
      <c r="G1096" s="87"/>
      <c r="H1096" s="300"/>
      <c r="I1096" s="317"/>
      <c r="J1096" s="87"/>
      <c r="K1096" s="300"/>
      <c r="L1096" s="87"/>
      <c r="M1096" s="299"/>
      <c r="N1096" s="87"/>
      <c r="O1096" s="87"/>
      <c r="P1096" s="317"/>
      <c r="Q1096" s="24"/>
    </row>
    <row r="1097" spans="6:17" x14ac:dyDescent="0.2">
      <c r="F1097" s="87"/>
      <c r="G1097" s="87"/>
      <c r="H1097" s="300"/>
      <c r="I1097" s="317"/>
      <c r="J1097" s="87"/>
      <c r="K1097" s="300"/>
      <c r="L1097" s="87"/>
      <c r="M1097" s="299"/>
      <c r="N1097" s="87"/>
      <c r="O1097" s="87"/>
      <c r="P1097" s="317"/>
      <c r="Q1097" s="24"/>
    </row>
    <row r="1098" spans="6:17" x14ac:dyDescent="0.2">
      <c r="F1098" s="87"/>
      <c r="G1098" s="87"/>
      <c r="H1098" s="300"/>
      <c r="I1098" s="317"/>
      <c r="J1098" s="87"/>
      <c r="K1098" s="300"/>
      <c r="L1098" s="87"/>
      <c r="M1098" s="299"/>
      <c r="N1098" s="87"/>
      <c r="O1098" s="87"/>
      <c r="P1098" s="317"/>
      <c r="Q1098" s="24"/>
    </row>
    <row r="1099" spans="6:17" x14ac:dyDescent="0.2">
      <c r="F1099" s="87"/>
      <c r="G1099" s="87"/>
      <c r="H1099" s="300"/>
      <c r="I1099" s="317"/>
      <c r="J1099" s="87"/>
      <c r="K1099" s="300"/>
      <c r="L1099" s="87"/>
      <c r="M1099" s="299"/>
      <c r="N1099" s="87"/>
      <c r="O1099" s="87"/>
      <c r="P1099" s="317"/>
      <c r="Q1099" s="24"/>
    </row>
    <row r="1100" spans="6:17" x14ac:dyDescent="0.2">
      <c r="F1100" s="87"/>
      <c r="G1100" s="87"/>
      <c r="H1100" s="300"/>
      <c r="I1100" s="317"/>
      <c r="J1100" s="87"/>
      <c r="K1100" s="300"/>
      <c r="L1100" s="87"/>
      <c r="M1100" s="299"/>
      <c r="N1100" s="87"/>
      <c r="O1100" s="87"/>
      <c r="P1100" s="317"/>
      <c r="Q1100" s="24"/>
    </row>
  </sheetData>
  <sheetProtection password="CC43" sheet="1" objects="1" scenarios="1" sort="0"/>
  <autoFilter ref="C14:R501"/>
  <mergeCells count="34">
    <mergeCell ref="H32:H53"/>
    <mergeCell ref="K32:K53"/>
    <mergeCell ref="J1:N1"/>
    <mergeCell ref="J8:M8"/>
    <mergeCell ref="J15:J17"/>
    <mergeCell ref="H18:H31"/>
    <mergeCell ref="K18:K31"/>
    <mergeCell ref="J257:J258"/>
    <mergeCell ref="K78:K83"/>
    <mergeCell ref="K84:K116"/>
    <mergeCell ref="E109:E111"/>
    <mergeCell ref="J125:J140"/>
    <mergeCell ref="K125:K140"/>
    <mergeCell ref="K141:K172"/>
    <mergeCell ref="K173:K201"/>
    <mergeCell ref="K202:K216"/>
    <mergeCell ref="J210:J211"/>
    <mergeCell ref="K217:K233"/>
    <mergeCell ref="K234:K248"/>
    <mergeCell ref="K472:K499"/>
    <mergeCell ref="J479:J496"/>
    <mergeCell ref="J497:J499"/>
    <mergeCell ref="J262:J264"/>
    <mergeCell ref="K265:K313"/>
    <mergeCell ref="K314:K324"/>
    <mergeCell ref="K325:K335"/>
    <mergeCell ref="K336:K395"/>
    <mergeCell ref="J342:J345"/>
    <mergeCell ref="J349:J395"/>
    <mergeCell ref="J396:J399"/>
    <mergeCell ref="K396:K400"/>
    <mergeCell ref="K401:K445"/>
    <mergeCell ref="K446:K471"/>
    <mergeCell ref="J464:J469"/>
  </mergeCells>
  <conditionalFormatting sqref="R500">
    <cfRule type="cellIs" dxfId="7" priority="7" operator="greaterThan">
      <formula>$R$501</formula>
    </cfRule>
    <cfRule type="cellIs" priority="8" operator="greaterThan">
      <formula>$R$501</formula>
    </cfRule>
  </conditionalFormatting>
  <conditionalFormatting sqref="P15:P56 P69:P118 P120:P499">
    <cfRule type="expression" dxfId="6" priority="5">
      <formula>$Q15=0</formula>
    </cfRule>
    <cfRule type="cellIs" dxfId="5" priority="6" operator="greaterThan">
      <formula>$Q15</formula>
    </cfRule>
  </conditionalFormatting>
  <conditionalFormatting sqref="P57:P68">
    <cfRule type="expression" dxfId="4" priority="3">
      <formula>$Q57=0</formula>
    </cfRule>
    <cfRule type="cellIs" dxfId="3" priority="4" operator="greaterThan">
      <formula>$Q57</formula>
    </cfRule>
  </conditionalFormatting>
  <conditionalFormatting sqref="J526 K513">
    <cfRule type="cellIs" dxfId="2" priority="9" operator="greaterThan">
      <formula>#REF!</formula>
    </cfRule>
  </conditionalFormatting>
  <conditionalFormatting sqref="P119">
    <cfRule type="expression" dxfId="1" priority="1">
      <formula>$Q119=0</formula>
    </cfRule>
    <cfRule type="cellIs" dxfId="0" priority="2" operator="greaterThan">
      <formula>$Q119</formula>
    </cfRule>
  </conditionalFormatting>
  <pageMargins left="0" right="0" top="0" bottom="0" header="0.31496062992125984" footer="0.31496062992125984"/>
  <pageSetup paperSize="9" scale="3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הצעת מחיר</vt:lpstr>
      <vt:lpstr>'הצעת מחיר'!WPrint_Area_W</vt:lpstr>
    </vt:vector>
  </TitlesOfParts>
  <Company>Israel Prison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קצין תכנון תקצוב ובקרה - מורן נוימן</dc:creator>
  <cp:lastModifiedBy>אלמוג</cp:lastModifiedBy>
  <cp:lastPrinted>2018-05-03T12:01:05Z</cp:lastPrinted>
  <dcterms:created xsi:type="dcterms:W3CDTF">2018-04-29T11:47:04Z</dcterms:created>
  <dcterms:modified xsi:type="dcterms:W3CDTF">2018-05-03T12:01:09Z</dcterms:modified>
</cp:coreProperties>
</file>